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05" windowWidth="24975" windowHeight="13215" tabRatio="973" activeTab="7"/>
  </bookViews>
  <sheets>
    <sheet name="1.Основные положения РП и ВП" sheetId="42" r:id="rId1"/>
    <sheet name="2. Показатели РП ВП" sheetId="32" r:id="rId2"/>
    <sheet name="3. Показатели РП ВП_по месяцам" sheetId="34" r:id="rId3"/>
    <sheet name="4. Мероприятия РП ВП" sheetId="35" r:id="rId4"/>
    <sheet name="5 Показатели рег пр по МО" sheetId="41" r:id="rId5"/>
    <sheet name="6. Финансовое обеспечение РП ВП" sheetId="36" r:id="rId6"/>
    <sheet name="7. Бюджет РП ВП_по месяцам" sheetId="37" r:id="rId7"/>
    <sheet name="План реализации РП ВП" sheetId="40" r:id="rId8"/>
  </sheets>
  <definedNames>
    <definedName name="_bookmark5" localSheetId="1">'2. Показатели РП ВП'!$B$8</definedName>
    <definedName name="_bookmark5" localSheetId="2">'3. Показатели РП ВП_по месяцам'!#REF!</definedName>
    <definedName name="_bookmark5" localSheetId="3">'4. Мероприятия РП ВП'!#REF!</definedName>
    <definedName name="_bookmark5" localSheetId="5">'6. Финансовое обеспечение РП ВП'!#REF!</definedName>
    <definedName name="_bookmark5" localSheetId="6">'7. Бюджет РП ВП_по месяцам'!#REF!</definedName>
    <definedName name="_bookmark5" localSheetId="7">'План реализации РП ВП'!#REF!</definedName>
    <definedName name="_ftn1" localSheetId="3">'4. Мероприятия РП ВП'!#REF!</definedName>
    <definedName name="_ftn1" localSheetId="5">'6. Финансовое обеспечение РП ВП'!#REF!</definedName>
    <definedName name="_ftn1" localSheetId="6">'7. Бюджет РП ВП_по месяцам'!#REF!</definedName>
    <definedName name="_ftn1" localSheetId="7">'План реализации РП ВП'!#REF!</definedName>
    <definedName name="_ftn2" localSheetId="0">'1.Основные положения РП и ВП'!#REF!</definedName>
    <definedName name="_ftn2" localSheetId="3">'4. Мероприятия РП ВП'!#REF!</definedName>
    <definedName name="_ftn2" localSheetId="5">'6. Финансовое обеспечение РП ВП'!#REF!</definedName>
    <definedName name="_ftn2" localSheetId="6">'7. Бюджет РП ВП_по месяцам'!#REF!</definedName>
    <definedName name="_ftn2" localSheetId="7">'План реализации РП ВП'!#REF!</definedName>
    <definedName name="_ftn3" localSheetId="0">'1.Основные положения РП и ВП'!#REF!</definedName>
    <definedName name="_ftn3" localSheetId="7">'План реализации РП ВП'!#REF!</definedName>
    <definedName name="_ftn4" localSheetId="0">'1.Основные положения РП и ВП'!#REF!</definedName>
    <definedName name="_ftn4" localSheetId="7">'План реализации РП ВП'!#REF!</definedName>
    <definedName name="_ftn5" localSheetId="0">'1.Основные положения РП и ВП'!#REF!</definedName>
    <definedName name="_ftn5" localSheetId="7">'План реализации РП ВП'!#REF!</definedName>
    <definedName name="_ftn6" localSheetId="7">'План реализации РП ВП'!#REF!</definedName>
    <definedName name="_ftn7" localSheetId="7">'План реализации РП ВП'!#REF!</definedName>
    <definedName name="_ftn8" localSheetId="7">'План реализации РП ВП'!#REF!</definedName>
    <definedName name="_ftnref1" localSheetId="3">'4. Мероприятия РП ВП'!$E$5</definedName>
    <definedName name="_ftnref1" localSheetId="5">'6. Финансовое обеспечение РП ВП'!#REF!</definedName>
    <definedName name="_ftnref1" localSheetId="6">'7. Бюджет РП ВП_по месяцам'!#REF!</definedName>
    <definedName name="_ftnref1" localSheetId="7">'План реализации РП ВП'!#REF!</definedName>
    <definedName name="_ftnref2" localSheetId="0">'1.Основные положения РП и ВП'!$A$2</definedName>
    <definedName name="_ftnref2" localSheetId="3">'4. Мероприятия РП ВП'!#REF!</definedName>
    <definedName name="_ftnref2" localSheetId="5">'6. Финансовое обеспечение РП ВП'!#REF!</definedName>
    <definedName name="_ftnref2" localSheetId="6">'7. Бюджет РП ВП_по месяцам'!#REF!</definedName>
    <definedName name="_ftnref2" localSheetId="7">'План реализации РП ВП'!#REF!</definedName>
    <definedName name="_ftnref3" localSheetId="0">'1.Основные положения РП и ВП'!$A$3</definedName>
    <definedName name="_ftnref3" localSheetId="3">'4. Мероприятия РП ВП'!$N$5</definedName>
    <definedName name="_ftnref3" localSheetId="5">'6. Финансовое обеспечение РП ВП'!#REF!</definedName>
    <definedName name="_ftnref3" localSheetId="6">'7. Бюджет РП ВП_по месяцам'!#REF!</definedName>
    <definedName name="_ftnref3" localSheetId="7">'План реализации РП ВП'!#REF!</definedName>
    <definedName name="_ftnref4" localSheetId="0">'1.Основные положения РП и ВП'!#REF!</definedName>
    <definedName name="_ftnref4" localSheetId="7">'План реализации РП ВП'!$E$4</definedName>
    <definedName name="_ftnref5" localSheetId="0">'1.Основные положения РП и ВП'!#REF!</definedName>
    <definedName name="_ftnref5" localSheetId="7">'План реализации РП ВП'!$G$4</definedName>
    <definedName name="_ftnref6" localSheetId="7">'План реализации РП ВП'!$H$5</definedName>
    <definedName name="_ftnref7" localSheetId="7">'План реализации РП ВП'!$I$4</definedName>
    <definedName name="_ftnref8" localSheetId="7">'План реализации РП ВП'!$L$4</definedName>
    <definedName name="_Hlk127704986" localSheetId="7">'План реализации РП ВП'!$A$7</definedName>
    <definedName name="_Hlk127716945" localSheetId="6">'7. Бюджет РП ВП_по месяцам'!$A$13</definedName>
    <definedName name="_Hlk127716945" localSheetId="7">'План реализации РП ВП'!#REF!</definedName>
    <definedName name="_xlnm.Print_Titles" localSheetId="4">'5 Показатели рег пр по МО'!$4:$6</definedName>
    <definedName name="_xlnm.Print_Titles" localSheetId="7">'План реализации РП ВП'!$4:$6</definedName>
    <definedName name="_xlnm.Print_Area" localSheetId="0">'1.Основные положения РП и ВП'!$A$2:$F$12</definedName>
    <definedName name="_xlnm.Print_Area" localSheetId="1">'2. Показатели РП ВП'!$A$2:$Q$9</definedName>
    <definedName name="_xlnm.Print_Area" localSheetId="2">'3. Показатели РП ВП_по месяцам'!$A$2:$P$8</definedName>
    <definedName name="_xlnm.Print_Area" localSheetId="3">'4. Мероприятия РП ВП'!$A$2:$Q$11</definedName>
    <definedName name="_xlnm.Print_Area" localSheetId="4">'5 Показатели рег пр по МО'!$A$2:$K$12</definedName>
    <definedName name="_xlnm.Print_Area" localSheetId="5">'6. Финансовое обеспечение РП ВП'!$A$2:$O$42</definedName>
    <definedName name="_xlnm.Print_Area" localSheetId="6">'7. Бюджет РП ВП_по месяцам'!$A$2:$N$11</definedName>
    <definedName name="_xlnm.Print_Area" localSheetId="7">'План реализации РП ВП'!$A$1:$M$60</definedName>
  </definedNames>
  <calcPr calcId="124519"/>
</workbook>
</file>

<file path=xl/calcChain.xml><?xml version="1.0" encoding="utf-8"?>
<calcChain xmlns="http://schemas.openxmlformats.org/spreadsheetml/2006/main">
  <c r="J33" i="36"/>
  <c r="H33"/>
  <c r="A1" i="42"/>
  <c r="P19" i="40"/>
  <c r="O19"/>
  <c r="J42" i="36" l="1"/>
  <c r="J40"/>
  <c r="J41" s="1"/>
  <c r="J38"/>
  <c r="J36"/>
  <c r="J26"/>
  <c r="G8" i="41" l="1"/>
  <c r="N9" i="37" l="1"/>
  <c r="M9"/>
  <c r="L9"/>
  <c r="K9"/>
  <c r="J9"/>
  <c r="I9"/>
  <c r="H9"/>
  <c r="E8" i="41" l="1"/>
  <c r="A1"/>
  <c r="H26" i="36" l="1"/>
  <c r="O39"/>
  <c r="O37"/>
  <c r="O35"/>
  <c r="O31"/>
  <c r="O30"/>
  <c r="O28"/>
  <c r="H29"/>
  <c r="O29" s="1"/>
  <c r="O13"/>
  <c r="O12"/>
  <c r="O11"/>
  <c r="O10"/>
  <c r="H18"/>
  <c r="H34" s="1"/>
  <c r="H17"/>
  <c r="O17" s="1"/>
  <c r="H16"/>
  <c r="O16" s="1"/>
  <c r="H9"/>
  <c r="H36" l="1"/>
  <c r="H38"/>
  <c r="O38" s="1"/>
  <c r="O18"/>
  <c r="H42"/>
  <c r="O42" s="1"/>
  <c r="O34"/>
  <c r="H32"/>
  <c r="H27"/>
  <c r="I9"/>
  <c r="J9"/>
  <c r="K9"/>
  <c r="H15"/>
  <c r="O32" l="1"/>
  <c r="O33" s="1"/>
  <c r="H40"/>
  <c r="H14"/>
  <c r="O14" s="1"/>
  <c r="O15"/>
  <c r="K26"/>
  <c r="I26"/>
  <c r="I27" s="1"/>
  <c r="O40" l="1"/>
  <c r="O41" s="1"/>
  <c r="H41"/>
  <c r="O36"/>
  <c r="K27"/>
  <c r="M26"/>
  <c r="M27" s="1"/>
  <c r="N26" l="1"/>
  <c r="N27" s="1"/>
  <c r="L11" i="37"/>
  <c r="K11"/>
  <c r="J11"/>
  <c r="I11"/>
  <c r="N10"/>
  <c r="L26" i="36" l="1"/>
  <c r="L27" s="1"/>
  <c r="M11" i="37"/>
  <c r="N9" i="36" l="1"/>
  <c r="M9"/>
  <c r="L9"/>
  <c r="O9" l="1"/>
  <c r="O26" l="1"/>
  <c r="N11" i="37" l="1"/>
  <c r="O27" i="36"/>
  <c r="A1" i="37" l="1"/>
  <c r="A1" i="36"/>
  <c r="A1" i="35"/>
  <c r="A1" i="34"/>
  <c r="A1" i="32"/>
</calcChain>
</file>

<file path=xl/sharedStrings.xml><?xml version="1.0" encoding="utf-8"?>
<sst xmlns="http://schemas.openxmlformats.org/spreadsheetml/2006/main" count="821" uniqueCount="228">
  <si>
    <t>№ п/п</t>
  </si>
  <si>
    <t>1.</t>
  </si>
  <si>
    <t>1. Основные положения</t>
  </si>
  <si>
    <t>Источник финансового обеспечения</t>
  </si>
  <si>
    <t>Уровень показателя</t>
  </si>
  <si>
    <t>Единица измерения (по ОКЕИ)</t>
  </si>
  <si>
    <t>Базовое значение</t>
  </si>
  <si>
    <t>значение</t>
  </si>
  <si>
    <t>год</t>
  </si>
  <si>
    <t>1.1.</t>
  </si>
  <si>
    <t>май</t>
  </si>
  <si>
    <t>июнь</t>
  </si>
  <si>
    <t>июль</t>
  </si>
  <si>
    <t>1.1.1.</t>
  </si>
  <si>
    <t>Срок реализации</t>
  </si>
  <si>
    <t>Всего</t>
  </si>
  <si>
    <t>Объем финансового обеспечения по годам реализации, тыс. рублей</t>
  </si>
  <si>
    <t>Связь с государственными программами (комплексными программами) Российской Федерации и с государственными программами (комплексными программами) Белгородской области</t>
  </si>
  <si>
    <t>Соисполнители государственной программы</t>
  </si>
  <si>
    <t>1.1</t>
  </si>
  <si>
    <t>Тип мероприятия (результата)</t>
  </si>
  <si>
    <t>Наименование мероприятия (результата)</t>
  </si>
  <si>
    <t>Х</t>
  </si>
  <si>
    <t>Мощность объекта</t>
  </si>
  <si>
    <t>(должность)</t>
  </si>
  <si>
    <t>(Ф.И.О.)</t>
  </si>
  <si>
    <t>Нарастающий итог</t>
  </si>
  <si>
    <t>Признак возрастания / убывания</t>
  </si>
  <si>
    <t>Период, год</t>
  </si>
  <si>
    <t>март</t>
  </si>
  <si>
    <t>Наименование структурных элементов государственных программ вместе с наименованием государственной программы</t>
  </si>
  <si>
    <t>1.1.2.</t>
  </si>
  <si>
    <t>ИТОГО:</t>
  </si>
  <si>
    <t>План исполнения нарастающим итогом (тыс. рублей)</t>
  </si>
  <si>
    <t xml:space="preserve">Наименование мероприятия (результата) </t>
  </si>
  <si>
    <t>Контрольная точка объекта мероприятия (результата) «…» (указывается контрольная точка объекта мероприятия (результата))</t>
  </si>
  <si>
    <t>1.1.1.К.1.</t>
  </si>
  <si>
    <t>Объект мероприятия (результата) «…» (указывается объект, создаваемый (приобретаемый) в рамках мероприятия (результата) регионального (ведомственного) проекта)</t>
  </si>
  <si>
    <t>окончание</t>
  </si>
  <si>
    <t>начало</t>
  </si>
  <si>
    <t>Объем финансового обеспечения (тыс. руб.)</t>
  </si>
  <si>
    <t>Ответственный исполнитель</t>
  </si>
  <si>
    <t>Взаимосвязь</t>
  </si>
  <si>
    <t>Таблица 1</t>
  </si>
  <si>
    <t>Всего, в том числе:</t>
  </si>
  <si>
    <t xml:space="preserve">Федеральный бюджет </t>
  </si>
  <si>
    <t>Бюджет Белгородской области</t>
  </si>
  <si>
    <t>Областной бюджет</t>
  </si>
  <si>
    <t>Евтушенко С.В.</t>
  </si>
  <si>
    <t>Министр автомобильных дорог и транспорта Белгородской области</t>
  </si>
  <si>
    <t>«Совершенствование и развитие транспортной системы и дорожной сети Белгородской области»</t>
  </si>
  <si>
    <t xml:space="preserve">Государственная программа Белгородской области </t>
  </si>
  <si>
    <t>км</t>
  </si>
  <si>
    <t>нет</t>
  </si>
  <si>
    <t>январь</t>
  </si>
  <si>
    <t>февраль</t>
  </si>
  <si>
    <t>апрель</t>
  </si>
  <si>
    <t>август</t>
  </si>
  <si>
    <t>сентябрь</t>
  </si>
  <si>
    <t>октябрь</t>
  </si>
  <si>
    <t>ноябрь</t>
  </si>
  <si>
    <t>1.1.1.К.2.</t>
  </si>
  <si>
    <t>1.1.1.К.3.</t>
  </si>
  <si>
    <t>1.1.1.К.4.</t>
  </si>
  <si>
    <t xml:space="preserve">На конец 2024 года </t>
  </si>
  <si>
    <t xml:space="preserve"> -</t>
  </si>
  <si>
    <t xml:space="preserve"> - </t>
  </si>
  <si>
    <t>Региональный бюджет (всего), из них:</t>
  </si>
  <si>
    <t>Внебюджетные источники</t>
  </si>
  <si>
    <t>штук</t>
  </si>
  <si>
    <t>Изготовлено проектно-сметной документации</t>
  </si>
  <si>
    <t>Разработана проектная документация</t>
  </si>
  <si>
    <t>Региональный проект «Развитие транспортной инфраструктуры                                на сельских территориях» государственной программы Белгородской области «Совершенствование                   и развитие транспортной системы и дорожной сети Белгородской области»</t>
  </si>
  <si>
    <t xml:space="preserve"> 1.2</t>
  </si>
  <si>
    <t>Построено (реконструировано) автомобильных дорог</t>
  </si>
  <si>
    <t>Показатели регионального проекта</t>
  </si>
  <si>
    <t>Связь с показателями регионального проекта</t>
  </si>
  <si>
    <t>ИТОГО ПО РЕГИОНАЛЬНОМУ ПРОЕКТУ</t>
  </si>
  <si>
    <t>Признак "Участие муниципального образования"</t>
  </si>
  <si>
    <t xml:space="preserve">Информационная система </t>
  </si>
  <si>
    <t>-</t>
  </si>
  <si>
    <t>Плановые значения по кварталам/месяцам</t>
  </si>
  <si>
    <t>1.2.1.</t>
  </si>
  <si>
    <t xml:space="preserve">Проведены инженерные изыскания для разработки проектной документации </t>
  </si>
  <si>
    <t>Уровень мероприятия (результата)</t>
  </si>
  <si>
    <t>Наименование мероприятия (результата)/источник финансового обеспечения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</si>
  <si>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</si>
  <si>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</si>
  <si>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</si>
  <si>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</si>
  <si>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</si>
  <si>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</si>
  <si>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Нераспределенный резерв (областной бюджет)</t>
  </si>
  <si>
    <t>в том числе:</t>
  </si>
  <si>
    <t>Региональный бюджет</t>
  </si>
  <si>
    <t>Код бюджетной классификации</t>
  </si>
  <si>
    <t>ГРБС / Рз / Пр / ЦСР / ВР</t>
  </si>
  <si>
    <t>2.</t>
  </si>
  <si>
    <t>Объем финансового обеспечения по годам, тыс. рублей</t>
  </si>
  <si>
    <t>Наименование мероприятия (результата),  объекта мероприятия (результата), контрольной точки</t>
  </si>
  <si>
    <t>Вид документа и характеристика мероприятия (результата)</t>
  </si>
  <si>
    <t xml:space="preserve">Обеспечены транспортной доступностью объекты, расположенные на сельских территориях и объекты агропромышленного комплекса                                                                                                   </t>
  </si>
  <si>
    <t>да</t>
  </si>
  <si>
    <t xml:space="preserve">    </t>
  </si>
  <si>
    <t>1.1.3.</t>
  </si>
  <si>
    <t>1.1.4.</t>
  </si>
  <si>
    <t xml:space="preserve">Государственная программа Российской Федерации </t>
  </si>
  <si>
    <t>«Комплексное развитие сельских территорий»</t>
  </si>
  <si>
    <t xml:space="preserve"> 04 09</t>
  </si>
  <si>
    <t>10 2 01  R3720</t>
  </si>
  <si>
    <t>Оказание услуг (выполнение работ)</t>
  </si>
  <si>
    <t>х</t>
  </si>
  <si>
    <t>ВСЕГО</t>
  </si>
  <si>
    <t>Рязанцева Г.М.</t>
  </si>
  <si>
    <t>Начальник отдела бюджетного финансирования                           и правового обеспечениия министерства автомобильных дорог и транспорта Белгородской области</t>
  </si>
  <si>
    <t xml:space="preserve">  </t>
  </si>
  <si>
    <t>Количество населенных пунктов, обеспеченных транспортной доступностью</t>
  </si>
  <si>
    <t>1.1.1.К.5.</t>
  </si>
  <si>
    <t>Утверждены (одобрены, сформированы) документы, необходимые для оказания услуги (выполнения работы)</t>
  </si>
  <si>
    <t>Отчет</t>
  </si>
  <si>
    <t>Всего на конец 2024 года               (тыс. рублей)</t>
  </si>
  <si>
    <t xml:space="preserve">   </t>
  </si>
  <si>
    <t>1.1.1.К.6.</t>
  </si>
  <si>
    <t xml:space="preserve"> </t>
  </si>
  <si>
    <t>Значения по годам, единиц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</si>
  <si>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</t>
  </si>
  <si>
    <t>Прогрессирую-щий</t>
  </si>
  <si>
    <t>Нет</t>
  </si>
  <si>
    <t>Региональный проект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</si>
  <si>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</t>
  </si>
  <si>
    <t>Да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</si>
  <si>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                                                            </t>
  </si>
  <si>
    <t>Признак «Участие муниципаль-ного образования»</t>
  </si>
  <si>
    <t>Км</t>
  </si>
  <si>
    <t>Наименование муниципального образования Белгородской области</t>
  </si>
  <si>
    <t>№                                     п/п</t>
  </si>
  <si>
    <t>2024 год</t>
  </si>
  <si>
    <t xml:space="preserve">2025 год </t>
  </si>
  <si>
    <t xml:space="preserve">2026 год </t>
  </si>
  <si>
    <t>2027 год</t>
  </si>
  <si>
    <t>2028 год</t>
  </si>
  <si>
    <t>2029 год</t>
  </si>
  <si>
    <t>2030 год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</si>
  <si>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                                                                                      </t>
  </si>
  <si>
    <t>2025 год</t>
  </si>
  <si>
    <t>2026 год</t>
  </si>
  <si>
    <t>Итого по региональному проекту</t>
  </si>
  <si>
    <t>№                               п/п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</si>
  <si>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                                                               </t>
  </si>
  <si>
    <t>№                                п/п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</si>
  <si>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       </t>
  </si>
  <si>
    <t>предшествен-ники</t>
  </si>
  <si>
    <t>Адрес объекта            (в соответствии с ФИАС)</t>
  </si>
  <si>
    <t>Соглашение                                  о предоставлении субсидии</t>
  </si>
  <si>
    <t xml:space="preserve">Обеспечение транспортной доступностью объектов, расположенных на сельских территориях, и объектов агропромышленного комплекса                                                                                                                       </t>
  </si>
  <si>
    <t xml:space="preserve">Выполнены строительно-монтажные работы по ремонту автодорог местного значения.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бюджетам муниципальных образований на реализацию мероприятий на развитие транспортной инфраструктуры на сельских территориях приведен в приложении № 5                         к государственнрой программе
</t>
  </si>
  <si>
    <t xml:space="preserve">Алексеевский муниципальный округ                    </t>
  </si>
  <si>
    <t>Красногвардейский район</t>
  </si>
  <si>
    <t>Новооскольский муниципальный округ</t>
  </si>
  <si>
    <t>1.1.2.К.1.</t>
  </si>
  <si>
    <t>1.1.2.К.2.</t>
  </si>
  <si>
    <t>1.1.2.К.3.</t>
  </si>
  <si>
    <t>1.1.2.К.4.</t>
  </si>
  <si>
    <t>1.1.2.К.5.</t>
  </si>
  <si>
    <t>1.1.2.К.6.</t>
  </si>
  <si>
    <t>1.1.3.К.1.</t>
  </si>
  <si>
    <t>1.1.3.К.2.</t>
  </si>
  <si>
    <t>1.1.3.К.3.</t>
  </si>
  <si>
    <t>1.1.3.К.4.</t>
  </si>
  <si>
    <t>1.1.3.К.5.</t>
  </si>
  <si>
    <t>1.1.3.К.6.</t>
  </si>
  <si>
    <t>1.1.4.К.1.</t>
  </si>
  <si>
    <t>1.1.4.К.2.</t>
  </si>
  <si>
    <t>1.1.4.К.3.</t>
  </si>
  <si>
    <t>1.1.4.К.4.</t>
  </si>
  <si>
    <t>1.1.4.К.5.</t>
  </si>
  <si>
    <t>1.1.4.К.6.</t>
  </si>
  <si>
    <t>1.1.5.</t>
  </si>
  <si>
    <t>1.1.5.К.1.</t>
  </si>
  <si>
    <t>1.1.5.К.2.</t>
  </si>
  <si>
    <t>1.1.5.К.3.</t>
  </si>
  <si>
    <t>1.1.5.К.4.</t>
  </si>
  <si>
    <t>1.1.5.К.5.</t>
  </si>
  <si>
    <t>1.1.5.К.6.</t>
  </si>
  <si>
    <t>1.1.6.</t>
  </si>
  <si>
    <t>1.1.6.К.1.</t>
  </si>
  <si>
    <t>1.1.6.К.2.</t>
  </si>
  <si>
    <t>1.1.6.К.3.</t>
  </si>
  <si>
    <t>1.1.6.К.4.</t>
  </si>
  <si>
    <t>1.1.6.К.5.</t>
  </si>
  <si>
    <t>1.1.6.К.6.</t>
  </si>
  <si>
    <t>последова-тели</t>
  </si>
  <si>
    <t xml:space="preserve">Ремонт подъездной дороги                                                            в с. Никитовка к АО «Самаринское» Красногвардейского района </t>
  </si>
  <si>
    <t xml:space="preserve">Ремонт подъездной дороги                                                                в с. Самарино к АО «Самаринское» Красногвардейского района </t>
  </si>
  <si>
    <t>Заключено соглашение о предоставлении субсидии           из федерального бюджета бюджету Белгородской области на очередной финансовый год</t>
  </si>
  <si>
    <t>Построено (реконструировано)                                                          и отремонтировано автомобильных дорог                                на сельских территориях</t>
  </si>
  <si>
    <t>Ремонт улично-дорожной сети                                                          с. Ильинка Алексеевского муниципального округа</t>
  </si>
  <si>
    <t>Капитальный ремонт автомобильной дороги                            с. Косицино (подъезд к территории                                                              ООО «Белгородские яблоки»)                                                            Новооскольского муниципального округа</t>
  </si>
  <si>
    <t>Отремонтировано автомобильных дорог                                                                         на сельских территориях</t>
  </si>
  <si>
    <t>Отремонтировано автомобильных дорог на сельских территориях</t>
  </si>
  <si>
    <t>Отремонтировано автомобильных дорог                                на сельских территориях</t>
  </si>
  <si>
    <t>Отремонтировано автомобильных дорог                   на сельских территориях</t>
  </si>
  <si>
    <t>3. Помесячный план достижения показателей регионального проекта 7 в 2024 году</t>
  </si>
  <si>
    <t>Срок реализации регионального проекта 7</t>
  </si>
  <si>
    <t>Куратор регионального  проекта 7</t>
  </si>
  <si>
    <t>Зайнуллин Р.Ш.</t>
  </si>
  <si>
    <t>Руководитель регионального проекта 7</t>
  </si>
  <si>
    <t>Администратор регионального проекта 7</t>
  </si>
  <si>
    <t>Участники регионального проекта 7</t>
  </si>
  <si>
    <t>IX. Паспорт регионального проекта «Развитие транспортной инфраструктуры на сельских территориях», не входящего                                             в национальный проект (далее –  региональный проект 7)</t>
  </si>
  <si>
    <t>2. Показатели регионального проекта 7</t>
  </si>
  <si>
    <t>4. Мероприятия (результаты) регионального проекта 7</t>
  </si>
  <si>
    <t>5. Показатели регионального проекта 7 по муниципальным образованиям Белгородской области</t>
  </si>
  <si>
    <t>6. Финансовое обеспечение реализации регионального проекта 7</t>
  </si>
  <si>
    <t>7. Помесячный план исполнения областного бюджета в части бюджетных ассигнований,                                                                                                                                              предусмотренных на финансовое обеспечение реализации регионального проекта 7 в 2024 году</t>
  </si>
  <si>
    <t>План реализации регионального проекта  «Развитие транспортной инфраструктуры на сельских территориях», не входящего в национальный проект</t>
  </si>
  <si>
    <t>Приложение
к паспорту регионального проекта                                                                                                            «Развитие транспортной инфраструктуры на сельских территориях», не входящего                              в национальный проект</t>
  </si>
  <si>
    <t>Бюджеты муниципальных образований</t>
  </si>
  <si>
    <t>Заместитель Губернатора Белгородской области – министр имущественных и земельных отношений Белгородской области</t>
  </si>
  <si>
    <t>Региональный проект  «Развитие транспортной инфраструктуры на сельских территориях»,                  не входящий в национальный проект</t>
  </si>
  <si>
    <t xml:space="preserve">Единица </t>
  </si>
  <si>
    <t>Единица</t>
  </si>
  <si>
    <t>единица измерения (по ОКЕИ)</t>
  </si>
  <si>
    <t>Представлен отчет о расходах, в целях софинансирования которых предоставляется субсидия</t>
  </si>
  <si>
    <t>Представлен отчет о выполнении соглашения                                                              о предоставлении субсидии</t>
  </si>
  <si>
    <t>Ремонт подъездной автомобильной дороги                     к свинокомплексу «Пирогово - 2»                                          АО «Алексеевский бекон» в с. Пирогово                                                                  Алексеевского муниципального округа</t>
  </si>
  <si>
    <t>Ремонт подъездной автомобильной дороги к базе производственного участка № 1 ООО «Агротех-Гарант» Алексеевский» в с. Глуховка                                                         Алексеевского муниципального округа</t>
  </si>
  <si>
    <t>Капитальный ремонт автодороги                                       п. Полевой - М2 (подъездной путь                                               к территории машинно-тракторного                                                                                 парка ООО «Михайловское»)                                                           Новооскольского муниципального округа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</si>
</sst>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#,##0.0"/>
    <numFmt numFmtId="166" formatCode="0.0"/>
    <numFmt numFmtId="167" formatCode="0.000"/>
  </numFmts>
  <fonts count="30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Helv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</font>
    <font>
      <sz val="11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84">
    <xf numFmtId="0" fontId="0" fillId="0" borderId="0"/>
    <xf numFmtId="0" fontId="2" fillId="0" borderId="0" applyNumberFormat="0" applyFill="0" applyBorder="0" applyAlignment="0" applyProtection="0"/>
    <xf numFmtId="0" fontId="11" fillId="0" borderId="0"/>
    <xf numFmtId="0" fontId="12" fillId="0" borderId="0"/>
    <xf numFmtId="0" fontId="14" fillId="0" borderId="0"/>
    <xf numFmtId="0" fontId="1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1" fillId="0" borderId="0"/>
    <xf numFmtId="0" fontId="12" fillId="0" borderId="0"/>
    <xf numFmtId="0" fontId="17" fillId="0" borderId="0"/>
    <xf numFmtId="0" fontId="18" fillId="0" borderId="0"/>
    <xf numFmtId="0" fontId="17" fillId="0" borderId="0"/>
    <xf numFmtId="0" fontId="18" fillId="0" borderId="0"/>
    <xf numFmtId="0" fontId="1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19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0" fillId="0" borderId="0"/>
    <xf numFmtId="0" fontId="20" fillId="0" borderId="0"/>
    <xf numFmtId="0" fontId="20" fillId="0" borderId="0"/>
    <xf numFmtId="0" fontId="16" fillId="0" borderId="0"/>
    <xf numFmtId="0" fontId="11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4" fontId="12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9" fillId="0" borderId="0" applyFont="0" applyFill="0" applyBorder="0" applyProtection="0"/>
    <xf numFmtId="164" fontId="12" fillId="0" borderId="0" applyFont="0" applyFill="0" applyBorder="0" applyAlignment="0" applyProtection="0"/>
    <xf numFmtId="164" fontId="12" fillId="0" borderId="0" applyFont="0" applyFill="0" applyBorder="0" applyProtection="0"/>
    <xf numFmtId="164" fontId="15" fillId="0" borderId="0" applyFont="0" applyFill="0" applyBorder="0" applyAlignment="0" applyProtection="0"/>
    <xf numFmtId="164" fontId="19" fillId="0" borderId="0" applyFont="0" applyFill="0" applyBorder="0" applyProtection="0"/>
    <xf numFmtId="0" fontId="2" fillId="0" borderId="0" applyNumberFormat="0" applyFill="0" applyBorder="0" applyAlignment="0" applyProtection="0"/>
    <xf numFmtId="0" fontId="12" fillId="0" borderId="0"/>
  </cellStyleXfs>
  <cellXfs count="228">
    <xf numFmtId="0" fontId="0" fillId="0" borderId="0" xfId="0"/>
    <xf numFmtId="0" fontId="4" fillId="0" borderId="0" xfId="0" applyFont="1"/>
    <xf numFmtId="0" fontId="6" fillId="0" borderId="0" xfId="1" applyFont="1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Border="1"/>
    <xf numFmtId="0" fontId="1" fillId="0" borderId="0" xfId="0" applyFont="1" applyAlignment="1">
      <alignment vertical="top"/>
    </xf>
    <xf numFmtId="0" fontId="7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0" xfId="1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Fill="1"/>
    <xf numFmtId="0" fontId="6" fillId="0" borderId="0" xfId="1" applyFont="1" applyAlignment="1">
      <alignment horizontal="left" vertical="center"/>
    </xf>
    <xf numFmtId="0" fontId="5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5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 indent="2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/>
    <xf numFmtId="0" fontId="4" fillId="0" borderId="0" xfId="0" applyFont="1" applyBorder="1" applyAlignment="1">
      <alignment horizontal="right" vertical="center"/>
    </xf>
    <xf numFmtId="0" fontId="7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wrapText="1"/>
    </xf>
    <xf numFmtId="0" fontId="7" fillId="0" borderId="0" xfId="0" applyFont="1" applyBorder="1"/>
    <xf numFmtId="165" fontId="10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0" xfId="0" applyFont="1" applyBorder="1"/>
    <xf numFmtId="0" fontId="4" fillId="0" borderId="0" xfId="0" applyFont="1" applyBorder="1" applyAlignment="1">
      <alignment horizontal="right" vertical="center"/>
    </xf>
    <xf numFmtId="165" fontId="4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 indent="2"/>
    </xf>
    <xf numFmtId="0" fontId="4" fillId="0" borderId="1" xfId="0" applyNumberFormat="1" applyFont="1" applyBorder="1" applyAlignment="1">
      <alignment horizontal="left" vertical="center" wrapText="1" indent="4"/>
    </xf>
    <xf numFmtId="0" fontId="4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6" xfId="0" applyNumberFormat="1" applyFont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3" fillId="0" borderId="0" xfId="0" applyFont="1" applyBorder="1" applyAlignment="1">
      <alignment vertical="top"/>
    </xf>
    <xf numFmtId="0" fontId="7" fillId="0" borderId="0" xfId="0" applyFont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25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14" fontId="24" fillId="0" borderId="1" xfId="0" applyNumberFormat="1" applyFont="1" applyFill="1" applyBorder="1" applyAlignment="1">
      <alignment horizontal="center" vertical="center"/>
    </xf>
    <xf numFmtId="0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4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/>
    </xf>
    <xf numFmtId="1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7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1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67" fontId="7" fillId="0" borderId="0" xfId="0" applyNumberFormat="1" applyFont="1"/>
    <xf numFmtId="165" fontId="7" fillId="0" borderId="0" xfId="0" applyNumberFormat="1" applyFont="1"/>
    <xf numFmtId="0" fontId="6" fillId="0" borderId="0" xfId="82" applyFont="1" applyAlignment="1">
      <alignment vertical="top" wrapText="1"/>
    </xf>
    <xf numFmtId="0" fontId="4" fillId="0" borderId="0" xfId="83" applyFont="1" applyAlignment="1">
      <alignment vertical="top" wrapText="1"/>
    </xf>
    <xf numFmtId="0" fontId="3" fillId="0" borderId="2" xfId="83" applyFont="1" applyBorder="1" applyAlignment="1">
      <alignment horizontal="center" vertical="center" wrapText="1"/>
    </xf>
    <xf numFmtId="0" fontId="21" fillId="2" borderId="1" xfId="83" applyFont="1" applyFill="1" applyBorder="1" applyAlignment="1">
      <alignment vertical="top" wrapText="1"/>
    </xf>
    <xf numFmtId="0" fontId="22" fillId="2" borderId="1" xfId="83" applyFont="1" applyFill="1" applyBorder="1" applyAlignment="1">
      <alignment horizontal="center" vertical="top" wrapText="1"/>
    </xf>
    <xf numFmtId="14" fontId="22" fillId="2" borderId="1" xfId="83" applyNumberFormat="1" applyFont="1" applyFill="1" applyBorder="1" applyAlignment="1">
      <alignment horizontal="center" vertical="top" wrapText="1"/>
    </xf>
    <xf numFmtId="0" fontId="22" fillId="2" borderId="1" xfId="83" applyFont="1" applyFill="1" applyBorder="1" applyAlignment="1">
      <alignment vertical="top" wrapText="1"/>
    </xf>
    <xf numFmtId="0" fontId="21" fillId="0" borderId="1" xfId="83" applyFont="1" applyFill="1" applyBorder="1" applyAlignment="1">
      <alignment vertical="top"/>
    </xf>
    <xf numFmtId="0" fontId="4" fillId="0" borderId="0" xfId="83" applyFont="1" applyAlignment="1">
      <alignment vertical="top"/>
    </xf>
    <xf numFmtId="0" fontId="4" fillId="0" borderId="0" xfId="83" applyFont="1" applyBorder="1" applyAlignment="1">
      <alignment vertical="top"/>
    </xf>
    <xf numFmtId="0" fontId="4" fillId="0" borderId="0" xfId="83" applyFont="1"/>
    <xf numFmtId="0" fontId="4" fillId="0" borderId="0" xfId="83" applyFont="1" applyBorder="1"/>
    <xf numFmtId="0" fontId="4" fillId="0" borderId="1" xfId="0" applyFont="1" applyBorder="1" applyAlignment="1">
      <alignment horizontal="center" vertical="center" wrapText="1"/>
    </xf>
    <xf numFmtId="0" fontId="22" fillId="2" borderId="1" xfId="83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vertical="center" wrapText="1"/>
    </xf>
    <xf numFmtId="165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NumberFormat="1" applyFont="1" applyFill="1" applyBorder="1" applyAlignment="1">
      <alignment horizontal="left" vertical="center" wrapText="1" indent="2"/>
    </xf>
    <xf numFmtId="0" fontId="22" fillId="2" borderId="5" xfId="83" applyFont="1" applyFill="1" applyBorder="1" applyAlignment="1">
      <alignment horizontal="left" vertical="top" wrapText="1"/>
    </xf>
    <xf numFmtId="0" fontId="22" fillId="2" borderId="6" xfId="83" applyFont="1" applyFill="1" applyBorder="1" applyAlignment="1">
      <alignment horizontal="left" vertical="top" wrapText="1"/>
    </xf>
    <xf numFmtId="0" fontId="22" fillId="2" borderId="1" xfId="83" applyFont="1" applyFill="1" applyBorder="1" applyAlignment="1">
      <alignment horizontal="center" vertical="top" wrapText="1"/>
    </xf>
    <xf numFmtId="0" fontId="8" fillId="2" borderId="0" xfId="83" applyFont="1" applyFill="1" applyBorder="1" applyAlignment="1">
      <alignment horizontal="center" vertical="top" wrapText="1"/>
    </xf>
    <xf numFmtId="0" fontId="22" fillId="2" borderId="3" xfId="83" applyFont="1" applyFill="1" applyBorder="1" applyAlignment="1">
      <alignment horizontal="center" vertical="top" wrapText="1"/>
    </xf>
    <xf numFmtId="0" fontId="22" fillId="2" borderId="4" xfId="83" applyFont="1" applyFill="1" applyBorder="1" applyAlignment="1">
      <alignment horizontal="center" vertical="top" wrapText="1"/>
    </xf>
    <xf numFmtId="0" fontId="22" fillId="2" borderId="7" xfId="83" applyFont="1" applyFill="1" applyBorder="1" applyAlignment="1">
      <alignment horizontal="center" vertical="top" wrapText="1"/>
    </xf>
    <xf numFmtId="0" fontId="23" fillId="2" borderId="1" xfId="83" applyFont="1" applyFill="1" applyBorder="1" applyAlignment="1">
      <alignment horizontal="center" vertical="top" wrapText="1"/>
    </xf>
    <xf numFmtId="0" fontId="1" fillId="0" borderId="0" xfId="83" applyFont="1" applyAlignment="1">
      <alignment horizontal="center" vertical="center" wrapText="1"/>
    </xf>
    <xf numFmtId="0" fontId="1" fillId="0" borderId="0" xfId="83" applyFont="1" applyBorder="1" applyAlignment="1">
      <alignment horizontal="center" vertical="center" wrapText="1"/>
    </xf>
    <xf numFmtId="0" fontId="21" fillId="2" borderId="1" xfId="83" applyFont="1" applyFill="1" applyBorder="1" applyAlignment="1">
      <alignment horizontal="center" vertical="top" wrapText="1"/>
    </xf>
    <xf numFmtId="0" fontId="22" fillId="4" borderId="1" xfId="83" applyNumberFormat="1" applyFont="1" applyFill="1" applyBorder="1" applyAlignment="1">
      <alignment horizontal="center" vertical="top" wrapText="1"/>
    </xf>
    <xf numFmtId="0" fontId="25" fillId="0" borderId="3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1" fillId="0" borderId="14" xfId="0" applyNumberFormat="1" applyFont="1" applyBorder="1" applyAlignment="1">
      <alignment horizontal="center" vertical="center" wrapText="1"/>
    </xf>
    <xf numFmtId="0" fontId="21" fillId="0" borderId="9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6" fillId="2" borderId="3" xfId="0" applyFont="1" applyFill="1" applyBorder="1" applyAlignment="1">
      <alignment horizontal="left" vertical="center" wrapText="1"/>
    </xf>
    <xf numFmtId="0" fontId="26" fillId="2" borderId="7" xfId="0" applyFont="1" applyFill="1" applyBorder="1" applyAlignment="1">
      <alignment horizontal="left" vertical="center" wrapText="1"/>
    </xf>
    <xf numFmtId="0" fontId="26" fillId="2" borderId="4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29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top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</cellXfs>
  <cellStyles count="84">
    <cellStyle name="Гиперссылка" xfId="1" builtinId="8"/>
    <cellStyle name="Гиперссылка 2" xfId="6"/>
    <cellStyle name="Гиперссылка 2 2" xfId="7"/>
    <cellStyle name="Гиперссылка 3" xfId="82"/>
    <cellStyle name="Обычный" xfId="0" builtinId="0"/>
    <cellStyle name="Обычный 10" xfId="8"/>
    <cellStyle name="Обычный 10 2" xfId="9"/>
    <cellStyle name="Обычный 11" xfId="10"/>
    <cellStyle name="Обычный 11 2" xfId="11"/>
    <cellStyle name="Обычный 12" xfId="12"/>
    <cellStyle name="Обычный 12 2" xfId="13"/>
    <cellStyle name="Обычный 13" xfId="14"/>
    <cellStyle name="Обычный 13 2" xfId="15"/>
    <cellStyle name="Обычный 14" xfId="16"/>
    <cellStyle name="Обычный 14 2" xfId="17"/>
    <cellStyle name="Обычный 15" xfId="5"/>
    <cellStyle name="Обычный 15 2" xfId="18"/>
    <cellStyle name="Обычный 16" xfId="19"/>
    <cellStyle name="Обычный 16 2" xfId="20"/>
    <cellStyle name="Обычный 16 3" xfId="21"/>
    <cellStyle name="Обычный 17" xfId="3"/>
    <cellStyle name="Обычный 17 2" xfId="22"/>
    <cellStyle name="Обычный 17 3" xfId="23"/>
    <cellStyle name="Обычный 18" xfId="24"/>
    <cellStyle name="Обычный 18 2" xfId="25"/>
    <cellStyle name="Обычный 18 3" xfId="26"/>
    <cellStyle name="Обычный 19" xfId="27"/>
    <cellStyle name="Обычный 2" xfId="2"/>
    <cellStyle name="Обычный 2 2" xfId="28"/>
    <cellStyle name="Обычный 2 2 2" xfId="29"/>
    <cellStyle name="Обычный 2 2 3" xfId="30"/>
    <cellStyle name="Обычный 2 3" xfId="31"/>
    <cellStyle name="Обычный 2 3 2" xfId="32"/>
    <cellStyle name="Обычный 2 3 3" xfId="33"/>
    <cellStyle name="Обычный 2 4" xfId="34"/>
    <cellStyle name="Обычный 2 4 2" xfId="35"/>
    <cellStyle name="Обычный 2 5" xfId="36"/>
    <cellStyle name="Обычный 2 5 2" xfId="37"/>
    <cellStyle name="Обычный 2 6" xfId="38"/>
    <cellStyle name="Обычный 2 6 2" xfId="39"/>
    <cellStyle name="Обычный 2 6 3" xfId="40"/>
    <cellStyle name="Обычный 2 7" xfId="41"/>
    <cellStyle name="Обычный 2 7 2" xfId="42"/>
    <cellStyle name="Обычный 2 7 3" xfId="43"/>
    <cellStyle name="Обычный 2 8" xfId="44"/>
    <cellStyle name="Обычный 2 9" xfId="45"/>
    <cellStyle name="Обычный 20" xfId="46"/>
    <cellStyle name="Обычный 21" xfId="83"/>
    <cellStyle name="Обычный 3" xfId="47"/>
    <cellStyle name="Обычный 3 2" xfId="48"/>
    <cellStyle name="Обычный 3 2 2" xfId="49"/>
    <cellStyle name="Обычный 3 3" xfId="50"/>
    <cellStyle name="Обычный 4" xfId="51"/>
    <cellStyle name="Обычный 4 2" xfId="52"/>
    <cellStyle name="Обычный 4 2 2" xfId="53"/>
    <cellStyle name="Обычный 4 2 2 2" xfId="54"/>
    <cellStyle name="Обычный 4 2 2 2 2" xfId="55"/>
    <cellStyle name="Обычный 4 2 2 2 3" xfId="56"/>
    <cellStyle name="Обычный 4 2 2 3" xfId="57"/>
    <cellStyle name="Обычный 4 2 2 4" xfId="58"/>
    <cellStyle name="Обычный 4 2 3" xfId="59"/>
    <cellStyle name="Обычный 4 2 4" xfId="60"/>
    <cellStyle name="Обычный 4 3" xfId="61"/>
    <cellStyle name="Обычный 4 4" xfId="62"/>
    <cellStyle name="Обычный 5" xfId="63"/>
    <cellStyle name="Обычный 5 2" xfId="64"/>
    <cellStyle name="Обычный 6" xfId="65"/>
    <cellStyle name="Обычный 6 2" xfId="66"/>
    <cellStyle name="Обычный 7" xfId="67"/>
    <cellStyle name="Обычный 7 2" xfId="68"/>
    <cellStyle name="Обычный 8" xfId="69"/>
    <cellStyle name="Обычный 8 2" xfId="70"/>
    <cellStyle name="Обычный 9" xfId="71"/>
    <cellStyle name="Обычный 9 2" xfId="72"/>
    <cellStyle name="Обычный 9 2 2" xfId="73"/>
    <cellStyle name="Обычный 9 3" xfId="74"/>
    <cellStyle name="Стиль 1" xfId="4"/>
    <cellStyle name="Финансовый 2" xfId="75"/>
    <cellStyle name="Финансовый 2 2" xfId="76"/>
    <cellStyle name="Финансовый 2 2 2" xfId="77"/>
    <cellStyle name="Финансовый 2 3" xfId="78"/>
    <cellStyle name="Финансовый 2 4" xfId="79"/>
    <cellStyle name="Финансовый 3" xfId="80"/>
    <cellStyle name="Финансовый 3 2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J17"/>
  <sheetViews>
    <sheetView view="pageBreakPreview" zoomScale="80" zoomScaleNormal="80" zoomScaleSheetLayoutView="80" workbookViewId="0">
      <selection activeCell="G6" sqref="G6"/>
    </sheetView>
  </sheetViews>
  <sheetFormatPr defaultRowHeight="15.75"/>
  <cols>
    <col min="1" max="1" width="56.85546875" style="138" customWidth="1"/>
    <col min="2" max="2" width="6" style="138" customWidth="1"/>
    <col min="3" max="3" width="33" style="138" customWidth="1"/>
    <col min="4" max="4" width="19.28515625" style="138" customWidth="1"/>
    <col min="5" max="5" width="16.42578125" style="138" customWidth="1"/>
    <col min="6" max="6" width="20.42578125" style="138" customWidth="1"/>
    <col min="7" max="7" width="26.7109375" style="138" customWidth="1"/>
    <col min="8" max="16384" width="9.140625" style="138"/>
  </cols>
  <sheetData>
    <row r="1" spans="1:10">
      <c r="A1" s="137" t="str">
        <f>HYPERLINK("#Оглавление!A1","Назад в оглавление")</f>
        <v>Назад в оглавление</v>
      </c>
    </row>
    <row r="2" spans="1:10" ht="48" customHeight="1">
      <c r="A2" s="164" t="s">
        <v>209</v>
      </c>
      <c r="B2" s="164"/>
      <c r="C2" s="164"/>
      <c r="D2" s="164"/>
      <c r="E2" s="164"/>
      <c r="F2" s="164"/>
    </row>
    <row r="3" spans="1:10" ht="27" customHeight="1">
      <c r="A3" s="165" t="s">
        <v>2</v>
      </c>
      <c r="B3" s="165"/>
      <c r="C3" s="165"/>
      <c r="D3" s="165"/>
      <c r="E3" s="165"/>
      <c r="F3" s="165"/>
    </row>
    <row r="4" spans="1:10" ht="27" customHeight="1">
      <c r="A4" s="139"/>
      <c r="B4" s="139"/>
      <c r="C4" s="139"/>
      <c r="D4" s="139"/>
      <c r="E4" s="139"/>
      <c r="F4" s="139"/>
    </row>
    <row r="5" spans="1:10" ht="90.75" customHeight="1">
      <c r="A5" s="140" t="s">
        <v>219</v>
      </c>
      <c r="B5" s="166"/>
      <c r="C5" s="166"/>
      <c r="D5" s="141" t="s">
        <v>203</v>
      </c>
      <c r="E5" s="142">
        <v>45292</v>
      </c>
      <c r="F5" s="142">
        <v>47848</v>
      </c>
    </row>
    <row r="6" spans="1:10" ht="60.75" customHeight="1">
      <c r="A6" s="143" t="s">
        <v>204</v>
      </c>
      <c r="B6" s="167" t="s">
        <v>205</v>
      </c>
      <c r="C6" s="167"/>
      <c r="D6" s="167" t="s">
        <v>218</v>
      </c>
      <c r="E6" s="167"/>
      <c r="F6" s="167"/>
    </row>
    <row r="7" spans="1:10" ht="44.25" customHeight="1">
      <c r="A7" s="143" t="s">
        <v>206</v>
      </c>
      <c r="B7" s="160" t="s">
        <v>48</v>
      </c>
      <c r="C7" s="161"/>
      <c r="D7" s="160" t="s">
        <v>49</v>
      </c>
      <c r="E7" s="162"/>
      <c r="F7" s="161"/>
    </row>
    <row r="8" spans="1:10" ht="85.5" customHeight="1">
      <c r="A8" s="143" t="s">
        <v>207</v>
      </c>
      <c r="B8" s="160" t="s">
        <v>113</v>
      </c>
      <c r="C8" s="161"/>
      <c r="D8" s="160" t="s">
        <v>114</v>
      </c>
      <c r="E8" s="162"/>
      <c r="F8" s="161"/>
    </row>
    <row r="9" spans="1:10" ht="47.25" hidden="1" customHeight="1">
      <c r="A9" s="144" t="s">
        <v>18</v>
      </c>
      <c r="B9" s="158" t="s">
        <v>25</v>
      </c>
      <c r="C9" s="158"/>
      <c r="D9" s="163" t="s">
        <v>24</v>
      </c>
      <c r="E9" s="163"/>
      <c r="F9" s="163"/>
    </row>
    <row r="10" spans="1:10" ht="47.25" customHeight="1">
      <c r="A10" s="144" t="s">
        <v>208</v>
      </c>
      <c r="B10" s="158" t="s">
        <v>65</v>
      </c>
      <c r="C10" s="158"/>
      <c r="D10" s="158" t="s">
        <v>65</v>
      </c>
      <c r="E10" s="158"/>
      <c r="F10" s="158"/>
    </row>
    <row r="11" spans="1:10" ht="77.25" customHeight="1">
      <c r="A11" s="156" t="s">
        <v>17</v>
      </c>
      <c r="B11" s="150" t="s">
        <v>1</v>
      </c>
      <c r="C11" s="143" t="s">
        <v>51</v>
      </c>
      <c r="D11" s="158" t="s">
        <v>50</v>
      </c>
      <c r="E11" s="158"/>
      <c r="F11" s="158"/>
      <c r="J11" s="138" t="s">
        <v>115</v>
      </c>
    </row>
    <row r="12" spans="1:10" ht="39" customHeight="1">
      <c r="A12" s="157"/>
      <c r="B12" s="150" t="s">
        <v>97</v>
      </c>
      <c r="C12" s="143" t="s">
        <v>106</v>
      </c>
      <c r="D12" s="158" t="s">
        <v>107</v>
      </c>
      <c r="E12" s="158"/>
      <c r="F12" s="158"/>
    </row>
    <row r="13" spans="1:10">
      <c r="A13" s="145"/>
      <c r="B13" s="146"/>
      <c r="C13" s="146"/>
      <c r="D13" s="146"/>
      <c r="E13" s="146"/>
      <c r="F13" s="146"/>
    </row>
    <row r="14" spans="1:10">
      <c r="A14" s="147"/>
      <c r="B14" s="159"/>
      <c r="C14" s="159"/>
      <c r="D14" s="159"/>
      <c r="E14" s="159"/>
      <c r="F14" s="159"/>
    </row>
    <row r="15" spans="1:10">
      <c r="B15" s="148"/>
      <c r="C15" s="148"/>
      <c r="D15" s="148"/>
      <c r="E15" s="148"/>
      <c r="F15" s="148"/>
    </row>
    <row r="16" spans="1:10">
      <c r="B16" s="148"/>
      <c r="C16" s="148"/>
      <c r="D16" s="148"/>
      <c r="E16" s="148"/>
      <c r="F16" s="148"/>
    </row>
    <row r="17" spans="2:6">
      <c r="B17" s="147"/>
      <c r="C17" s="147"/>
      <c r="D17" s="147"/>
      <c r="E17" s="147"/>
      <c r="F17" s="147"/>
    </row>
  </sheetData>
  <mergeCells count="18">
    <mergeCell ref="B7:C7"/>
    <mergeCell ref="D7:F7"/>
    <mergeCell ref="A2:F2"/>
    <mergeCell ref="A3:F3"/>
    <mergeCell ref="B5:C5"/>
    <mergeCell ref="B6:C6"/>
    <mergeCell ref="D6:F6"/>
    <mergeCell ref="B8:C8"/>
    <mergeCell ref="D8:F8"/>
    <mergeCell ref="B9:C9"/>
    <mergeCell ref="D9:F9"/>
    <mergeCell ref="B10:C10"/>
    <mergeCell ref="D10:F10"/>
    <mergeCell ref="A11:A12"/>
    <mergeCell ref="D11:F11"/>
    <mergeCell ref="D12:F12"/>
    <mergeCell ref="B14:C14"/>
    <mergeCell ref="D14:F14"/>
  </mergeCells>
  <printOptions horizontalCentered="1"/>
  <pageMargins left="0.59055118110236227" right="0.59055118110236227" top="1.1811023622047245" bottom="0.59055118110236227" header="0.31496062992125984" footer="0.31496062992125984"/>
  <pageSetup paperSize="9" scale="86" firstPageNumber="49" orientation="landscape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W12"/>
  <sheetViews>
    <sheetView view="pageBreakPreview" zoomScale="80" zoomScaleNormal="90" zoomScaleSheetLayoutView="80" workbookViewId="0">
      <selection activeCell="E13" sqref="E13"/>
    </sheetView>
  </sheetViews>
  <sheetFormatPr defaultRowHeight="15.75"/>
  <cols>
    <col min="1" max="1" width="6" style="3" customWidth="1"/>
    <col min="2" max="2" width="47.85546875" style="3" customWidth="1"/>
    <col min="3" max="3" width="18.28515625" style="3" customWidth="1"/>
    <col min="4" max="4" width="18.85546875" style="3" customWidth="1"/>
    <col min="5" max="5" width="13.28515625" style="3" customWidth="1"/>
    <col min="6" max="6" width="11.85546875" style="3" customWidth="1"/>
    <col min="7" max="7" width="7.7109375" style="3" customWidth="1"/>
    <col min="8" max="8" width="7.140625" style="3" customWidth="1"/>
    <col min="9" max="9" width="8.28515625" style="3" customWidth="1"/>
    <col min="10" max="10" width="8.5703125" style="3" customWidth="1"/>
    <col min="11" max="11" width="7.7109375" style="3" customWidth="1"/>
    <col min="12" max="12" width="8" style="3" customWidth="1"/>
    <col min="13" max="14" width="8.42578125" style="3" customWidth="1"/>
    <col min="15" max="15" width="18.28515625" style="3" customWidth="1"/>
    <col min="16" max="16" width="20.42578125" style="3" hidden="1" customWidth="1"/>
    <col min="17" max="17" width="19.42578125" style="3" hidden="1" customWidth="1"/>
    <col min="18" max="16384" width="9.140625" style="3"/>
  </cols>
  <sheetData>
    <row r="1" spans="1:23">
      <c r="A1" s="2" t="str">
        <f>HYPERLINK("#Оглавление!A1","Назад в оглавление")</f>
        <v>Назад в оглавление</v>
      </c>
    </row>
    <row r="2" spans="1:23" ht="30" customHeight="1">
      <c r="A2" s="134"/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</row>
    <row r="3" spans="1:23" ht="24.75" customHeight="1">
      <c r="A3" s="171" t="s">
        <v>210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4"/>
    </row>
    <row r="4" spans="1:23" ht="24.75" customHeight="1">
      <c r="A4" s="40"/>
      <c r="B4" s="40"/>
      <c r="C4" s="40"/>
      <c r="D4" s="43"/>
      <c r="E4" s="40"/>
      <c r="F4" s="40"/>
      <c r="G4" s="40"/>
      <c r="H4" s="43"/>
      <c r="I4" s="40"/>
      <c r="J4" s="40"/>
      <c r="K4" s="40"/>
      <c r="L4" s="40"/>
      <c r="M4" s="40"/>
      <c r="N4" s="40"/>
      <c r="O4" s="40"/>
      <c r="P4" s="40"/>
      <c r="Q4" s="40"/>
      <c r="R4" s="4"/>
    </row>
    <row r="5" spans="1:23" ht="52.5" customHeight="1">
      <c r="A5" s="172" t="s">
        <v>0</v>
      </c>
      <c r="B5" s="179" t="s">
        <v>75</v>
      </c>
      <c r="C5" s="172" t="s">
        <v>4</v>
      </c>
      <c r="D5" s="172" t="s">
        <v>27</v>
      </c>
      <c r="E5" s="172" t="s">
        <v>5</v>
      </c>
      <c r="F5" s="172" t="s">
        <v>6</v>
      </c>
      <c r="G5" s="172"/>
      <c r="H5" s="176" t="s">
        <v>28</v>
      </c>
      <c r="I5" s="177"/>
      <c r="J5" s="177"/>
      <c r="K5" s="177"/>
      <c r="L5" s="177"/>
      <c r="M5" s="177"/>
      <c r="N5" s="178"/>
      <c r="O5" s="172" t="s">
        <v>26</v>
      </c>
      <c r="P5" s="173" t="s">
        <v>78</v>
      </c>
      <c r="Q5" s="175" t="s">
        <v>79</v>
      </c>
    </row>
    <row r="6" spans="1:23" ht="57.75" customHeight="1">
      <c r="A6" s="172"/>
      <c r="B6" s="179"/>
      <c r="C6" s="172"/>
      <c r="D6" s="172"/>
      <c r="E6" s="172"/>
      <c r="F6" s="110" t="s">
        <v>7</v>
      </c>
      <c r="G6" s="110" t="s">
        <v>8</v>
      </c>
      <c r="H6" s="110">
        <v>2024</v>
      </c>
      <c r="I6" s="110">
        <v>2025</v>
      </c>
      <c r="J6" s="110">
        <v>2026</v>
      </c>
      <c r="K6" s="110">
        <v>2027</v>
      </c>
      <c r="L6" s="110">
        <v>2028</v>
      </c>
      <c r="M6" s="110">
        <v>2029</v>
      </c>
      <c r="N6" s="110">
        <v>2030</v>
      </c>
      <c r="O6" s="172"/>
      <c r="P6" s="174"/>
      <c r="Q6" s="175"/>
    </row>
    <row r="7" spans="1:23" ht="35.25" customHeight="1">
      <c r="A7" s="110">
        <v>1</v>
      </c>
      <c r="B7" s="110">
        <v>2</v>
      </c>
      <c r="C7" s="110">
        <v>3</v>
      </c>
      <c r="D7" s="110">
        <v>4</v>
      </c>
      <c r="E7" s="110">
        <v>5</v>
      </c>
      <c r="F7" s="110">
        <v>6</v>
      </c>
      <c r="G7" s="110">
        <v>7</v>
      </c>
      <c r="H7" s="110">
        <v>8</v>
      </c>
      <c r="I7" s="110">
        <v>9</v>
      </c>
      <c r="J7" s="110">
        <v>10</v>
      </c>
      <c r="K7" s="110">
        <v>11</v>
      </c>
      <c r="L7" s="110">
        <v>12</v>
      </c>
      <c r="M7" s="110">
        <v>13</v>
      </c>
      <c r="N7" s="110">
        <v>14</v>
      </c>
      <c r="O7" s="110">
        <v>15</v>
      </c>
      <c r="P7" s="88">
        <v>16</v>
      </c>
      <c r="Q7" s="88">
        <v>17</v>
      </c>
    </row>
    <row r="8" spans="1:23" ht="53.25" customHeight="1">
      <c r="A8" s="110" t="s">
        <v>1</v>
      </c>
      <c r="B8" s="168" t="s">
        <v>125</v>
      </c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70"/>
      <c r="P8" s="89"/>
      <c r="Q8" s="88"/>
      <c r="V8" s="3" t="s">
        <v>123</v>
      </c>
    </row>
    <row r="9" spans="1:23" s="9" customFormat="1" ht="117.75" customHeight="1">
      <c r="A9" s="124" t="s">
        <v>9</v>
      </c>
      <c r="B9" s="89" t="s">
        <v>116</v>
      </c>
      <c r="C9" s="103" t="s">
        <v>128</v>
      </c>
      <c r="D9" s="103" t="s">
        <v>126</v>
      </c>
      <c r="E9" s="90" t="s">
        <v>220</v>
      </c>
      <c r="F9" s="88">
        <v>1</v>
      </c>
      <c r="G9" s="88">
        <v>2022</v>
      </c>
      <c r="H9" s="91">
        <v>1</v>
      </c>
      <c r="I9" s="91" t="s">
        <v>65</v>
      </c>
      <c r="J9" s="91">
        <v>6</v>
      </c>
      <c r="K9" s="91" t="s">
        <v>65</v>
      </c>
      <c r="L9" s="91" t="s">
        <v>65</v>
      </c>
      <c r="M9" s="91" t="s">
        <v>65</v>
      </c>
      <c r="N9" s="91" t="s">
        <v>65</v>
      </c>
      <c r="O9" s="92" t="s">
        <v>127</v>
      </c>
      <c r="P9" s="92" t="s">
        <v>102</v>
      </c>
      <c r="Q9" s="88" t="s">
        <v>80</v>
      </c>
      <c r="W9" s="9" t="s">
        <v>115</v>
      </c>
    </row>
    <row r="11" spans="1:23">
      <c r="A11" s="22"/>
    </row>
    <row r="12" spans="1:23">
      <c r="A12" s="23"/>
    </row>
  </sheetData>
  <mergeCells count="12">
    <mergeCell ref="B8:O8"/>
    <mergeCell ref="A3:Q3"/>
    <mergeCell ref="O5:O6"/>
    <mergeCell ref="P5:P6"/>
    <mergeCell ref="Q5:Q6"/>
    <mergeCell ref="H5:N5"/>
    <mergeCell ref="A5:A6"/>
    <mergeCell ref="B5:B6"/>
    <mergeCell ref="C5:C6"/>
    <mergeCell ref="E5:E6"/>
    <mergeCell ref="F5:G5"/>
    <mergeCell ref="D5:D6"/>
  </mergeCells>
  <printOptions horizontalCentered="1"/>
  <pageMargins left="0.39370078740157483" right="0.39370078740157483" top="1.1811023622047245" bottom="0.59055118110236227" header="0.31496062992125984" footer="0.31496062992125984"/>
  <pageSetup paperSize="9" scale="70" firstPageNumber="50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P8"/>
  <sheetViews>
    <sheetView view="pageBreakPreview" zoomScale="80" zoomScaleNormal="80" zoomScaleSheetLayoutView="80" workbookViewId="0">
      <selection activeCell="D11" sqref="D11"/>
    </sheetView>
  </sheetViews>
  <sheetFormatPr defaultRowHeight="15"/>
  <cols>
    <col min="1" max="1" width="7.28515625" style="7" bestFit="1" customWidth="1"/>
    <col min="2" max="2" width="49.5703125" style="7" customWidth="1"/>
    <col min="3" max="3" width="17.85546875" style="7" customWidth="1"/>
    <col min="4" max="4" width="15.5703125" style="7" customWidth="1"/>
    <col min="5" max="5" width="10" style="7" customWidth="1"/>
    <col min="6" max="6" width="12" style="7" customWidth="1"/>
    <col min="7" max="8" width="9.7109375" style="7" customWidth="1"/>
    <col min="9" max="9" width="8.42578125" style="7" customWidth="1"/>
    <col min="10" max="11" width="7.7109375" style="7" customWidth="1"/>
    <col min="12" max="12" width="9" style="7" customWidth="1"/>
    <col min="13" max="13" width="13.7109375" style="7" customWidth="1"/>
    <col min="14" max="14" width="11.28515625" style="7" customWidth="1"/>
    <col min="15" max="15" width="10" style="13" customWidth="1"/>
    <col min="16" max="16" width="13.85546875" style="7" customWidth="1"/>
    <col min="17" max="16384" width="9.140625" style="7"/>
  </cols>
  <sheetData>
    <row r="1" spans="1:16" ht="15.75">
      <c r="A1" s="17" t="str">
        <f>HYPERLINK("#Оглавление!A1","Назад в оглавление")</f>
        <v>Назад в оглавление</v>
      </c>
      <c r="B1" s="1"/>
      <c r="C1" s="1"/>
      <c r="D1" s="1"/>
    </row>
    <row r="2" spans="1:16" ht="33.75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</row>
    <row r="3" spans="1:16" s="18" customFormat="1" ht="40.5" customHeight="1">
      <c r="A3" s="183" t="s">
        <v>202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</row>
    <row r="4" spans="1:16" s="18" customFormat="1" ht="40.5" customHeight="1">
      <c r="A4" s="41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</row>
    <row r="5" spans="1:16" s="18" customFormat="1" ht="29.25" customHeight="1">
      <c r="A5" s="172" t="s">
        <v>0</v>
      </c>
      <c r="B5" s="172" t="s">
        <v>75</v>
      </c>
      <c r="C5" s="172" t="s">
        <v>4</v>
      </c>
      <c r="D5" s="172" t="s">
        <v>5</v>
      </c>
      <c r="E5" s="179" t="s">
        <v>81</v>
      </c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2" t="s">
        <v>64</v>
      </c>
    </row>
    <row r="6" spans="1:16" s="18" customFormat="1" ht="57.75" customHeight="1">
      <c r="A6" s="172"/>
      <c r="B6" s="172"/>
      <c r="C6" s="172"/>
      <c r="D6" s="172"/>
      <c r="E6" s="111" t="s">
        <v>54</v>
      </c>
      <c r="F6" s="111" t="s">
        <v>55</v>
      </c>
      <c r="G6" s="111" t="s">
        <v>29</v>
      </c>
      <c r="H6" s="111" t="s">
        <v>56</v>
      </c>
      <c r="I6" s="111" t="s">
        <v>10</v>
      </c>
      <c r="J6" s="111" t="s">
        <v>11</v>
      </c>
      <c r="K6" s="111" t="s">
        <v>12</v>
      </c>
      <c r="L6" s="111" t="s">
        <v>57</v>
      </c>
      <c r="M6" s="111" t="s">
        <v>58</v>
      </c>
      <c r="N6" s="111" t="s">
        <v>59</v>
      </c>
      <c r="O6" s="111" t="s">
        <v>60</v>
      </c>
      <c r="P6" s="172"/>
    </row>
    <row r="7" spans="1:16" s="18" customFormat="1" ht="53.25" customHeight="1">
      <c r="A7" s="110" t="s">
        <v>1</v>
      </c>
      <c r="B7" s="180" t="s">
        <v>129</v>
      </c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2"/>
    </row>
    <row r="8" spans="1:16" s="18" customFormat="1" ht="102.75" customHeight="1">
      <c r="A8" s="88" t="s">
        <v>9</v>
      </c>
      <c r="B8" s="89" t="s">
        <v>116</v>
      </c>
      <c r="C8" s="103" t="s">
        <v>128</v>
      </c>
      <c r="D8" s="90" t="s">
        <v>221</v>
      </c>
      <c r="E8" s="91" t="s">
        <v>65</v>
      </c>
      <c r="F8" s="91" t="s">
        <v>65</v>
      </c>
      <c r="G8" s="91" t="s">
        <v>65</v>
      </c>
      <c r="H8" s="91" t="s">
        <v>65</v>
      </c>
      <c r="I8" s="91" t="s">
        <v>65</v>
      </c>
      <c r="J8" s="91" t="s">
        <v>65</v>
      </c>
      <c r="K8" s="91" t="s">
        <v>65</v>
      </c>
      <c r="L8" s="91" t="s">
        <v>65</v>
      </c>
      <c r="M8" s="91" t="s">
        <v>65</v>
      </c>
      <c r="N8" s="91" t="s">
        <v>65</v>
      </c>
      <c r="O8" s="91">
        <v>1</v>
      </c>
      <c r="P8" s="91">
        <v>1</v>
      </c>
    </row>
  </sheetData>
  <mergeCells count="9">
    <mergeCell ref="B7:P7"/>
    <mergeCell ref="A3:P3"/>
    <mergeCell ref="A2:P2"/>
    <mergeCell ref="E5:O5"/>
    <mergeCell ref="P5:P6"/>
    <mergeCell ref="A5:A6"/>
    <mergeCell ref="B5:B6"/>
    <mergeCell ref="C5:C6"/>
    <mergeCell ref="D5:D6"/>
  </mergeCells>
  <printOptions horizontalCentered="1"/>
  <pageMargins left="0.39370078740157483" right="0.39370078740157483" top="1.1811023622047245" bottom="0.59055118110236227" header="0.31496062992125984" footer="0.31496062992125984"/>
  <pageSetup paperSize="9" scale="65" firstPageNumber="51" orientation="landscape" useFirstPageNumber="1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V23"/>
  <sheetViews>
    <sheetView view="pageBreakPreview" zoomScale="80" zoomScaleSheetLayoutView="80" workbookViewId="0">
      <selection activeCell="N17" sqref="N17"/>
    </sheetView>
  </sheetViews>
  <sheetFormatPr defaultRowHeight="15"/>
  <cols>
    <col min="1" max="1" width="7.28515625" style="7" bestFit="1" customWidth="1"/>
    <col min="2" max="2" width="48" style="7" customWidth="1"/>
    <col min="3" max="3" width="23.85546875" style="7" customWidth="1"/>
    <col min="4" max="4" width="14.42578125" style="7" customWidth="1"/>
    <col min="5" max="5" width="12.42578125" style="7" customWidth="1"/>
    <col min="6" max="6" width="8.42578125" style="7" customWidth="1"/>
    <col min="7" max="7" width="8.7109375" style="7" customWidth="1"/>
    <col min="8" max="13" width="7.7109375" style="7" customWidth="1"/>
    <col min="14" max="14" width="17.5703125" style="7" customWidth="1"/>
    <col min="15" max="15" width="17.42578125" style="7" customWidth="1"/>
    <col min="16" max="16" width="17.7109375" style="7" customWidth="1"/>
    <col min="17" max="17" width="22.7109375" style="7" customWidth="1"/>
    <col min="18" max="16384" width="9.140625" style="7"/>
  </cols>
  <sheetData>
    <row r="1" spans="1:22" ht="15.75">
      <c r="A1" s="17" t="str">
        <f>HYPERLINK("#Оглавление!A1","Назад в оглавление")</f>
        <v>Назад в оглавление</v>
      </c>
      <c r="B1" s="1"/>
      <c r="C1" s="1"/>
      <c r="D1" s="1"/>
    </row>
    <row r="2" spans="1:22" ht="39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</row>
    <row r="3" spans="1:22" s="18" customFormat="1" ht="38.25" customHeight="1">
      <c r="A3" s="186" t="s">
        <v>211</v>
      </c>
      <c r="B3" s="186"/>
      <c r="C3" s="186"/>
      <c r="D3" s="186"/>
      <c r="E3" s="186"/>
      <c r="F3" s="186"/>
      <c r="G3" s="186"/>
      <c r="H3" s="186"/>
      <c r="I3" s="186"/>
      <c r="J3" s="186"/>
      <c r="K3" s="186"/>
      <c r="L3" s="186"/>
      <c r="M3" s="186"/>
      <c r="N3" s="186"/>
      <c r="O3" s="186"/>
      <c r="P3" s="186"/>
      <c r="Q3" s="186"/>
    </row>
    <row r="4" spans="1:22" s="18" customFormat="1" ht="38.25" customHeight="1">
      <c r="A4" s="42"/>
      <c r="B4" s="42"/>
      <c r="C4" s="42"/>
      <c r="D4" s="42"/>
      <c r="E4" s="42"/>
      <c r="F4" s="42"/>
      <c r="G4" s="44"/>
      <c r="H4" s="42"/>
      <c r="I4" s="42"/>
      <c r="J4" s="42"/>
      <c r="K4" s="42"/>
      <c r="L4" s="42"/>
      <c r="M4" s="42"/>
      <c r="N4" s="42"/>
      <c r="O4" s="44"/>
      <c r="P4" s="42"/>
      <c r="Q4" s="42"/>
    </row>
    <row r="5" spans="1:22" s="15" customFormat="1" ht="30.75" customHeight="1">
      <c r="A5" s="172" t="s">
        <v>0</v>
      </c>
      <c r="B5" s="172" t="s">
        <v>21</v>
      </c>
      <c r="C5" s="172" t="s">
        <v>30</v>
      </c>
      <c r="D5" s="172" t="s">
        <v>5</v>
      </c>
      <c r="E5" s="185" t="s">
        <v>6</v>
      </c>
      <c r="F5" s="185"/>
      <c r="G5" s="172" t="s">
        <v>28</v>
      </c>
      <c r="H5" s="172"/>
      <c r="I5" s="172"/>
      <c r="J5" s="172"/>
      <c r="K5" s="172"/>
      <c r="L5" s="172"/>
      <c r="M5" s="172"/>
      <c r="N5" s="185" t="s">
        <v>20</v>
      </c>
      <c r="O5" s="185" t="s">
        <v>84</v>
      </c>
      <c r="P5" s="172" t="s">
        <v>132</v>
      </c>
      <c r="Q5" s="172" t="s">
        <v>76</v>
      </c>
    </row>
    <row r="6" spans="1:22" s="15" customFormat="1" ht="20.25" customHeight="1">
      <c r="A6" s="172"/>
      <c r="B6" s="172"/>
      <c r="C6" s="172"/>
      <c r="D6" s="172"/>
      <c r="E6" s="185"/>
      <c r="F6" s="185"/>
      <c r="G6" s="185">
        <v>2024</v>
      </c>
      <c r="H6" s="172">
        <v>2025</v>
      </c>
      <c r="I6" s="172">
        <v>2026</v>
      </c>
      <c r="J6" s="172">
        <v>2027</v>
      </c>
      <c r="K6" s="172">
        <v>2028</v>
      </c>
      <c r="L6" s="172">
        <v>2029</v>
      </c>
      <c r="M6" s="172">
        <v>2030</v>
      </c>
      <c r="N6" s="185"/>
      <c r="O6" s="185"/>
      <c r="P6" s="172"/>
      <c r="Q6" s="172"/>
    </row>
    <row r="7" spans="1:22" s="15" customFormat="1" ht="134.25" customHeight="1">
      <c r="A7" s="172"/>
      <c r="B7" s="172"/>
      <c r="C7" s="172"/>
      <c r="D7" s="172"/>
      <c r="E7" s="110" t="s">
        <v>7</v>
      </c>
      <c r="F7" s="110" t="s">
        <v>8</v>
      </c>
      <c r="G7" s="185"/>
      <c r="H7" s="172"/>
      <c r="I7" s="172"/>
      <c r="J7" s="172"/>
      <c r="K7" s="172"/>
      <c r="L7" s="172"/>
      <c r="M7" s="172"/>
      <c r="N7" s="185"/>
      <c r="O7" s="185"/>
      <c r="P7" s="172"/>
      <c r="Q7" s="172"/>
    </row>
    <row r="8" spans="1:22" s="15" customFormat="1" ht="37.5" customHeight="1">
      <c r="A8" s="110" t="s">
        <v>1</v>
      </c>
      <c r="B8" s="180" t="s">
        <v>131</v>
      </c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2"/>
    </row>
    <row r="9" spans="1:22" s="15" customFormat="1" ht="156" customHeight="1">
      <c r="A9" s="103" t="s">
        <v>9</v>
      </c>
      <c r="B9" s="132" t="s">
        <v>198</v>
      </c>
      <c r="C9" s="103" t="s">
        <v>111</v>
      </c>
      <c r="D9" s="103" t="s">
        <v>133</v>
      </c>
      <c r="E9" s="103">
        <v>4.2</v>
      </c>
      <c r="F9" s="103">
        <v>2022</v>
      </c>
      <c r="G9" s="104">
        <v>4.3860000000000001</v>
      </c>
      <c r="H9" s="104" t="s">
        <v>65</v>
      </c>
      <c r="I9" s="104">
        <v>3.7320000000000002</v>
      </c>
      <c r="J9" s="104" t="s">
        <v>65</v>
      </c>
      <c r="K9" s="104" t="s">
        <v>65</v>
      </c>
      <c r="L9" s="104" t="s">
        <v>65</v>
      </c>
      <c r="M9" s="104" t="s">
        <v>65</v>
      </c>
      <c r="N9" s="104" t="s">
        <v>110</v>
      </c>
      <c r="O9" s="103" t="s">
        <v>128</v>
      </c>
      <c r="P9" s="104" t="s">
        <v>130</v>
      </c>
      <c r="Q9" s="102" t="s">
        <v>116</v>
      </c>
    </row>
    <row r="10" spans="1:22" s="15" customFormat="1" ht="57.75" customHeight="1">
      <c r="A10" s="103" t="s">
        <v>13</v>
      </c>
      <c r="B10" s="187" t="s">
        <v>155</v>
      </c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</row>
    <row r="11" spans="1:22" s="18" customFormat="1" ht="185.25" hidden="1" customHeight="1">
      <c r="A11" s="60" t="s">
        <v>73</v>
      </c>
      <c r="B11" s="16" t="s">
        <v>70</v>
      </c>
      <c r="C11" s="64" t="s">
        <v>72</v>
      </c>
      <c r="D11" s="60" t="s">
        <v>69</v>
      </c>
      <c r="E11" s="60">
        <v>1</v>
      </c>
      <c r="F11" s="60">
        <v>2022</v>
      </c>
      <c r="G11" s="61">
        <v>1</v>
      </c>
      <c r="H11" s="61">
        <v>1</v>
      </c>
      <c r="I11" s="61">
        <v>1</v>
      </c>
      <c r="J11" s="61">
        <v>1</v>
      </c>
      <c r="K11" s="61">
        <v>1</v>
      </c>
      <c r="L11" s="61">
        <v>1</v>
      </c>
      <c r="M11" s="61">
        <v>1</v>
      </c>
      <c r="N11" s="61" t="s">
        <v>71</v>
      </c>
      <c r="O11" s="61"/>
      <c r="P11" s="61" t="s">
        <v>53</v>
      </c>
      <c r="Q11" s="61" t="s">
        <v>53</v>
      </c>
    </row>
    <row r="12" spans="1:22" ht="28.5" hidden="1" customHeight="1">
      <c r="A12" s="65" t="s">
        <v>82</v>
      </c>
      <c r="B12" s="184" t="s">
        <v>83</v>
      </c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</row>
    <row r="16" spans="1:22">
      <c r="V16" s="7" t="s">
        <v>103</v>
      </c>
    </row>
    <row r="23" spans="6:6">
      <c r="F23" s="7" t="s">
        <v>121</v>
      </c>
    </row>
  </sheetData>
  <mergeCells count="22">
    <mergeCell ref="B10:Q10"/>
    <mergeCell ref="G5:M5"/>
    <mergeCell ref="H6:H7"/>
    <mergeCell ref="B8:Q8"/>
    <mergeCell ref="K6:K7"/>
    <mergeCell ref="L6:L7"/>
    <mergeCell ref="B12:Q12"/>
    <mergeCell ref="O5:O7"/>
    <mergeCell ref="A2:Q2"/>
    <mergeCell ref="A3:Q3"/>
    <mergeCell ref="A5:A7"/>
    <mergeCell ref="B5:B7"/>
    <mergeCell ref="C5:C7"/>
    <mergeCell ref="D5:D7"/>
    <mergeCell ref="E5:F6"/>
    <mergeCell ref="N5:N7"/>
    <mergeCell ref="I6:I7"/>
    <mergeCell ref="J6:J7"/>
    <mergeCell ref="M6:M7"/>
    <mergeCell ref="P5:P7"/>
    <mergeCell ref="Q5:Q7"/>
    <mergeCell ref="G6:G7"/>
  </mergeCells>
  <printOptions horizontalCentered="1"/>
  <pageMargins left="0.39370078740157483" right="0.39370078740157483" top="1.1811023622047245" bottom="0.59055118110236227" header="0.31496062992125984" footer="0.31496062992125984"/>
  <pageSetup paperSize="9" scale="55" firstPageNumber="52" orientation="landscape" useFirstPageNumber="1" r:id="rId1"/>
  <headerFooter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L12"/>
  <sheetViews>
    <sheetView view="pageBreakPreview" zoomScale="80" zoomScaleSheetLayoutView="80" workbookViewId="0">
      <selection activeCell="O24" sqref="O24"/>
    </sheetView>
  </sheetViews>
  <sheetFormatPr defaultColWidth="9.140625" defaultRowHeight="15"/>
  <cols>
    <col min="1" max="1" width="6.5703125" style="82" customWidth="1"/>
    <col min="2" max="2" width="44.7109375" style="82" customWidth="1"/>
    <col min="3" max="3" width="13" style="82" customWidth="1"/>
    <col min="4" max="4" width="9.140625" style="82"/>
    <col min="5" max="5" width="11.85546875" style="82" customWidth="1"/>
    <col min="6" max="6" width="10.5703125" style="82" customWidth="1"/>
    <col min="7" max="7" width="11.140625" style="82" customWidth="1"/>
    <col min="8" max="8" width="12.85546875" style="82" customWidth="1"/>
    <col min="9" max="9" width="11.140625" style="82" customWidth="1"/>
    <col min="10" max="10" width="10.7109375" style="82" customWidth="1"/>
    <col min="11" max="11" width="11.5703125" style="82" customWidth="1"/>
    <col min="12" max="16384" width="9.140625" style="82"/>
  </cols>
  <sheetData>
    <row r="1" spans="1:12" s="3" customFormat="1" ht="15.75">
      <c r="A1" s="2" t="str">
        <f>HYPERLINK("#Оглавление!A1","Назад в оглавление")</f>
        <v>Назад в оглавление</v>
      </c>
      <c r="B1" s="80"/>
    </row>
    <row r="2" spans="1:12" ht="42.75" customHeight="1">
      <c r="A2" s="191" t="s">
        <v>212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81"/>
    </row>
    <row r="3" spans="1:12" ht="16.5" customHeight="1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1"/>
    </row>
    <row r="4" spans="1:12" ht="30.75" customHeight="1">
      <c r="A4" s="192" t="s">
        <v>135</v>
      </c>
      <c r="B4" s="192" t="s">
        <v>134</v>
      </c>
      <c r="C4" s="192" t="s">
        <v>6</v>
      </c>
      <c r="D4" s="192"/>
      <c r="E4" s="192" t="s">
        <v>124</v>
      </c>
      <c r="F4" s="192"/>
      <c r="G4" s="192"/>
      <c r="H4" s="192"/>
      <c r="I4" s="192"/>
      <c r="J4" s="192"/>
      <c r="K4" s="192"/>
    </row>
    <row r="5" spans="1:12" ht="36.75" customHeight="1">
      <c r="A5" s="192"/>
      <c r="B5" s="192"/>
      <c r="C5" s="125" t="s">
        <v>7</v>
      </c>
      <c r="D5" s="125" t="s">
        <v>8</v>
      </c>
      <c r="E5" s="125" t="s">
        <v>136</v>
      </c>
      <c r="F5" s="125" t="s">
        <v>137</v>
      </c>
      <c r="G5" s="125" t="s">
        <v>138</v>
      </c>
      <c r="H5" s="125" t="s">
        <v>139</v>
      </c>
      <c r="I5" s="125" t="s">
        <v>140</v>
      </c>
      <c r="J5" s="125" t="s">
        <v>141</v>
      </c>
      <c r="K5" s="125" t="s">
        <v>142</v>
      </c>
    </row>
    <row r="6" spans="1:12" ht="18.75" customHeight="1">
      <c r="A6" s="113">
        <v>1</v>
      </c>
      <c r="B6" s="113">
        <v>2</v>
      </c>
      <c r="C6" s="113">
        <v>3</v>
      </c>
      <c r="D6" s="113">
        <v>4</v>
      </c>
      <c r="E6" s="113">
        <v>5</v>
      </c>
      <c r="F6" s="113">
        <v>6</v>
      </c>
      <c r="G6" s="113">
        <v>7</v>
      </c>
      <c r="H6" s="113">
        <v>8</v>
      </c>
      <c r="I6" s="113">
        <v>9</v>
      </c>
      <c r="J6" s="113">
        <v>10</v>
      </c>
      <c r="K6" s="113">
        <v>11</v>
      </c>
    </row>
    <row r="7" spans="1:12" ht="59.25" customHeight="1">
      <c r="A7" s="125" t="s">
        <v>1</v>
      </c>
      <c r="B7" s="188" t="s">
        <v>154</v>
      </c>
      <c r="C7" s="189"/>
      <c r="D7" s="189"/>
      <c r="E7" s="189"/>
      <c r="F7" s="189"/>
      <c r="G7" s="189"/>
      <c r="H7" s="189"/>
      <c r="I7" s="189"/>
      <c r="J7" s="189"/>
      <c r="K7" s="190"/>
    </row>
    <row r="8" spans="1:12" ht="35.25" customHeight="1">
      <c r="A8" s="125"/>
      <c r="B8" s="114" t="s">
        <v>112</v>
      </c>
      <c r="C8" s="10"/>
      <c r="D8" s="115"/>
      <c r="E8" s="116">
        <f>SUM(E9:E9)</f>
        <v>1</v>
      </c>
      <c r="F8" s="117" t="s">
        <v>65</v>
      </c>
      <c r="G8" s="116">
        <f>SUM(G9:G11)</f>
        <v>6</v>
      </c>
      <c r="H8" s="117" t="s">
        <v>65</v>
      </c>
      <c r="I8" s="117" t="s">
        <v>65</v>
      </c>
      <c r="J8" s="117" t="s">
        <v>65</v>
      </c>
      <c r="K8" s="117" t="s">
        <v>65</v>
      </c>
    </row>
    <row r="9" spans="1:12" ht="48" customHeight="1">
      <c r="A9" s="129">
        <v>1</v>
      </c>
      <c r="B9" s="106" t="s">
        <v>156</v>
      </c>
      <c r="C9" s="108" t="s">
        <v>65</v>
      </c>
      <c r="D9" s="126">
        <v>2022</v>
      </c>
      <c r="E9" s="107">
        <v>1</v>
      </c>
      <c r="F9" s="108" t="s">
        <v>65</v>
      </c>
      <c r="G9" s="107">
        <v>2</v>
      </c>
      <c r="H9" s="108" t="s">
        <v>65</v>
      </c>
      <c r="I9" s="108" t="s">
        <v>65</v>
      </c>
      <c r="J9" s="108" t="s">
        <v>65</v>
      </c>
      <c r="K9" s="108" t="s">
        <v>65</v>
      </c>
    </row>
    <row r="10" spans="1:12" ht="41.25" customHeight="1">
      <c r="A10" s="129">
        <v>2</v>
      </c>
      <c r="B10" s="106" t="s">
        <v>157</v>
      </c>
      <c r="C10" s="108" t="s">
        <v>65</v>
      </c>
      <c r="D10" s="129">
        <v>2022</v>
      </c>
      <c r="E10" s="108" t="s">
        <v>65</v>
      </c>
      <c r="F10" s="108" t="s">
        <v>65</v>
      </c>
      <c r="G10" s="107">
        <v>2</v>
      </c>
      <c r="H10" s="108" t="s">
        <v>65</v>
      </c>
      <c r="I10" s="108" t="s">
        <v>65</v>
      </c>
      <c r="J10" s="108" t="s">
        <v>65</v>
      </c>
      <c r="K10" s="108" t="s">
        <v>65</v>
      </c>
    </row>
    <row r="11" spans="1:12" ht="41.25" customHeight="1">
      <c r="A11" s="129">
        <v>3</v>
      </c>
      <c r="B11" s="106" t="s">
        <v>158</v>
      </c>
      <c r="C11" s="108" t="s">
        <v>65</v>
      </c>
      <c r="D11" s="129">
        <v>2022</v>
      </c>
      <c r="E11" s="108" t="s">
        <v>65</v>
      </c>
      <c r="F11" s="108" t="s">
        <v>65</v>
      </c>
      <c r="G11" s="107">
        <v>2</v>
      </c>
      <c r="H11" s="108" t="s">
        <v>65</v>
      </c>
      <c r="I11" s="108" t="s">
        <v>65</v>
      </c>
      <c r="J11" s="108" t="s">
        <v>65</v>
      </c>
      <c r="K11" s="108" t="s">
        <v>65</v>
      </c>
    </row>
    <row r="12" spans="1:12" ht="30" customHeight="1">
      <c r="A12" s="84"/>
      <c r="B12" s="86"/>
      <c r="C12" s="85"/>
      <c r="D12" s="85"/>
      <c r="E12" s="85"/>
      <c r="F12" s="85"/>
      <c r="G12" s="85"/>
      <c r="H12" s="85"/>
      <c r="I12" s="85"/>
      <c r="J12" s="85"/>
      <c r="K12" s="85"/>
    </row>
  </sheetData>
  <mergeCells count="6">
    <mergeCell ref="B7:K7"/>
    <mergeCell ref="A2:K2"/>
    <mergeCell ref="A4:A5"/>
    <mergeCell ref="B4:B5"/>
    <mergeCell ref="C4:D4"/>
    <mergeCell ref="E4:K4"/>
  </mergeCells>
  <printOptions horizontalCentered="1"/>
  <pageMargins left="0.59055118110236227" right="0.59055118110236227" top="1.1811023622047245" bottom="0.59055118110236227" header="0.31496062992125984" footer="0.31496062992125984"/>
  <pageSetup paperSize="9" scale="80" firstPageNumber="53" orientation="landscape" useFirstPageNumber="1" r:id="rId1"/>
  <headerFooter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W42"/>
  <sheetViews>
    <sheetView view="pageBreakPreview" topLeftCell="A20" zoomScale="80" zoomScaleNormal="90" zoomScaleSheetLayoutView="80" workbookViewId="0">
      <selection activeCell="S38" sqref="S38"/>
    </sheetView>
  </sheetViews>
  <sheetFormatPr defaultRowHeight="15"/>
  <cols>
    <col min="1" max="1" width="11.5703125" style="7" customWidth="1"/>
    <col min="2" max="2" width="35.28515625" style="7" hidden="1" customWidth="1"/>
    <col min="3" max="3" width="58.140625" style="7" customWidth="1"/>
    <col min="4" max="5" width="10.7109375" style="7" customWidth="1"/>
    <col min="6" max="6" width="14.7109375" style="7" customWidth="1"/>
    <col min="7" max="8" width="10.7109375" style="7" customWidth="1"/>
    <col min="9" max="9" width="11.140625" style="7" customWidth="1"/>
    <col min="10" max="10" width="11.42578125" style="7" customWidth="1"/>
    <col min="11" max="11" width="12.42578125" style="7" customWidth="1"/>
    <col min="12" max="12" width="10.5703125" style="7" customWidth="1"/>
    <col min="13" max="13" width="10.7109375" style="7" customWidth="1"/>
    <col min="14" max="14" width="12.28515625" style="7" customWidth="1"/>
    <col min="15" max="15" width="14.5703125" style="7" customWidth="1"/>
    <col min="16" max="17" width="7.7109375" style="7" customWidth="1"/>
    <col min="18" max="18" width="29.42578125" style="7" customWidth="1"/>
    <col min="19" max="19" width="54.7109375" style="7" customWidth="1"/>
    <col min="20" max="20" width="17.85546875" style="7" customWidth="1"/>
    <col min="21" max="21" width="27" style="7" customWidth="1"/>
    <col min="22" max="22" width="7.7109375" style="13" customWidth="1"/>
    <col min="23" max="23" width="26.7109375" style="7" customWidth="1"/>
    <col min="24" max="16384" width="9.140625" style="7"/>
  </cols>
  <sheetData>
    <row r="1" spans="1:23" ht="18.75" customHeight="1">
      <c r="A1" s="17" t="str">
        <f>HYPERLINK("#Оглавление!A1","Назад в оглавление")</f>
        <v>Назад в оглавление</v>
      </c>
      <c r="B1" s="1"/>
      <c r="C1" s="1"/>
      <c r="D1" s="1"/>
      <c r="E1" s="1"/>
      <c r="F1" s="1"/>
      <c r="G1" s="1"/>
      <c r="H1" s="1"/>
      <c r="I1" s="1"/>
    </row>
    <row r="2" spans="1:23" ht="27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6"/>
      <c r="Q2" s="6"/>
      <c r="R2" s="6"/>
      <c r="S2" s="6"/>
      <c r="T2" s="6"/>
      <c r="U2" s="6"/>
      <c r="V2" s="6"/>
      <c r="W2" s="6"/>
    </row>
    <row r="3" spans="1:23" s="18" customFormat="1" ht="26.25" customHeight="1">
      <c r="A3" s="183" t="s">
        <v>213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0"/>
      <c r="Q3" s="10"/>
      <c r="R3" s="10"/>
      <c r="S3" s="10"/>
      <c r="T3" s="10"/>
      <c r="U3" s="10"/>
      <c r="V3" s="14"/>
      <c r="W3" s="19"/>
    </row>
    <row r="4" spans="1:23" s="18" customFormat="1" ht="25.5" hidden="1" customHeight="1">
      <c r="A4" s="28"/>
      <c r="B4" s="29"/>
      <c r="C4" s="29"/>
      <c r="D4" s="49"/>
      <c r="E4" s="49"/>
      <c r="F4" s="49"/>
      <c r="G4" s="49"/>
      <c r="H4" s="29"/>
      <c r="I4" s="29"/>
      <c r="J4" s="29"/>
      <c r="K4" s="29"/>
      <c r="L4" s="29"/>
      <c r="M4" s="29"/>
      <c r="N4" s="29"/>
      <c r="O4" s="30" t="s">
        <v>43</v>
      </c>
      <c r="P4" s="10"/>
      <c r="Q4" s="10"/>
      <c r="R4" s="10"/>
      <c r="S4" s="10"/>
      <c r="T4" s="10"/>
      <c r="U4" s="10"/>
      <c r="V4" s="14"/>
      <c r="W4" s="24"/>
    </row>
    <row r="5" spans="1:23" s="1" customFormat="1" ht="24" hidden="1" customHeight="1">
      <c r="A5" s="197" t="s">
        <v>0</v>
      </c>
      <c r="B5" s="197" t="s">
        <v>21</v>
      </c>
      <c r="C5" s="197" t="s">
        <v>3</v>
      </c>
      <c r="D5" s="198" t="s">
        <v>95</v>
      </c>
      <c r="E5" s="198"/>
      <c r="F5" s="198"/>
      <c r="G5" s="198"/>
      <c r="H5" s="197" t="s">
        <v>16</v>
      </c>
      <c r="I5" s="197"/>
      <c r="J5" s="197"/>
      <c r="K5" s="197"/>
      <c r="L5" s="197"/>
      <c r="M5" s="197"/>
      <c r="N5" s="197"/>
      <c r="O5" s="197"/>
      <c r="P5" s="7"/>
      <c r="U5" s="8"/>
    </row>
    <row r="6" spans="1:23" s="1" customFormat="1" ht="21" hidden="1" customHeight="1">
      <c r="A6" s="197"/>
      <c r="B6" s="197"/>
      <c r="C6" s="197"/>
      <c r="D6" s="198" t="s">
        <v>96</v>
      </c>
      <c r="E6" s="198"/>
      <c r="F6" s="198"/>
      <c r="G6" s="198"/>
      <c r="H6" s="62">
        <v>2024</v>
      </c>
      <c r="I6" s="62">
        <v>2025</v>
      </c>
      <c r="J6" s="62">
        <v>2026</v>
      </c>
      <c r="K6" s="62">
        <v>2027</v>
      </c>
      <c r="L6" s="62">
        <v>2028</v>
      </c>
      <c r="M6" s="62">
        <v>2029</v>
      </c>
      <c r="N6" s="62">
        <v>2030</v>
      </c>
      <c r="O6" s="62" t="s">
        <v>15</v>
      </c>
      <c r="P6" s="31"/>
      <c r="Q6" s="32"/>
      <c r="R6" s="32"/>
      <c r="S6" s="32"/>
      <c r="T6" s="32"/>
      <c r="U6" s="33"/>
      <c r="V6" s="32"/>
      <c r="W6" s="32"/>
    </row>
    <row r="7" spans="1:23" s="1" customFormat="1" ht="18.75" hidden="1" customHeight="1">
      <c r="A7" s="62">
        <v>1</v>
      </c>
      <c r="B7" s="62">
        <v>2</v>
      </c>
      <c r="C7" s="62">
        <v>3</v>
      </c>
      <c r="D7" s="71">
        <v>4</v>
      </c>
      <c r="E7" s="71">
        <v>5</v>
      </c>
      <c r="F7" s="71">
        <v>6</v>
      </c>
      <c r="G7" s="71">
        <v>7</v>
      </c>
      <c r="H7" s="62">
        <v>4</v>
      </c>
      <c r="I7" s="62">
        <v>5</v>
      </c>
      <c r="J7" s="62">
        <v>6</v>
      </c>
      <c r="K7" s="62">
        <v>7</v>
      </c>
      <c r="L7" s="62">
        <v>8</v>
      </c>
      <c r="M7" s="62">
        <v>9</v>
      </c>
      <c r="N7" s="62">
        <v>10</v>
      </c>
      <c r="O7" s="62">
        <v>11</v>
      </c>
      <c r="P7" s="31"/>
      <c r="Q7" s="32"/>
      <c r="R7" s="32"/>
      <c r="S7" s="32"/>
      <c r="T7" s="32"/>
      <c r="U7" s="33"/>
      <c r="V7" s="32"/>
      <c r="W7" s="32"/>
    </row>
    <row r="8" spans="1:23" ht="28.5" hidden="1" customHeight="1">
      <c r="A8" s="48" t="s">
        <v>1</v>
      </c>
      <c r="B8" s="48" t="s">
        <v>101</v>
      </c>
      <c r="C8" s="197" t="s">
        <v>101</v>
      </c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75"/>
      <c r="Q8" s="75"/>
      <c r="R8" s="75"/>
      <c r="S8" s="34"/>
      <c r="T8" s="34"/>
      <c r="U8" s="34"/>
      <c r="V8" s="34"/>
      <c r="W8" s="34"/>
    </row>
    <row r="9" spans="1:23" ht="27.75" hidden="1" customHeight="1">
      <c r="A9" s="48" t="s">
        <v>9</v>
      </c>
      <c r="B9" s="193" t="s">
        <v>74</v>
      </c>
      <c r="C9" s="48" t="s">
        <v>44</v>
      </c>
      <c r="D9" s="48"/>
      <c r="E9" s="48"/>
      <c r="F9" s="48"/>
      <c r="G9" s="48"/>
      <c r="H9" s="53">
        <f>H10+H11+H12+H13</f>
        <v>44666</v>
      </c>
      <c r="I9" s="53">
        <f>SUM(I10:I11)</f>
        <v>0</v>
      </c>
      <c r="J9" s="53">
        <f t="shared" ref="J9:N9" si="0">SUM(J10:J11)</f>
        <v>0</v>
      </c>
      <c r="K9" s="53">
        <f t="shared" si="0"/>
        <v>0</v>
      </c>
      <c r="L9" s="53">
        <f t="shared" si="0"/>
        <v>0</v>
      </c>
      <c r="M9" s="53">
        <f t="shared" si="0"/>
        <v>0</v>
      </c>
      <c r="N9" s="53">
        <f t="shared" si="0"/>
        <v>0</v>
      </c>
      <c r="O9" s="51">
        <f t="shared" ref="O9:O18" si="1">SUM(H9:N9)</f>
        <v>44666</v>
      </c>
      <c r="P9" s="31"/>
      <c r="Q9" s="31"/>
      <c r="R9" s="31"/>
      <c r="S9" s="31"/>
      <c r="T9" s="31"/>
      <c r="U9" s="31"/>
      <c r="V9" s="35"/>
      <c r="W9" s="31"/>
    </row>
    <row r="10" spans="1:23" ht="31.5" hidden="1" customHeight="1">
      <c r="A10" s="48" t="s">
        <v>13</v>
      </c>
      <c r="B10" s="193"/>
      <c r="C10" s="48" t="s">
        <v>45</v>
      </c>
      <c r="D10" s="48"/>
      <c r="E10" s="48"/>
      <c r="F10" s="48"/>
      <c r="G10" s="48"/>
      <c r="H10" s="55">
        <v>36275</v>
      </c>
      <c r="I10" s="37"/>
      <c r="J10" s="37"/>
      <c r="K10" s="37"/>
      <c r="L10" s="37"/>
      <c r="M10" s="37"/>
      <c r="N10" s="62"/>
      <c r="O10" s="51">
        <f t="shared" si="1"/>
        <v>36275</v>
      </c>
      <c r="P10" s="31"/>
      <c r="Q10" s="31"/>
      <c r="R10" s="31"/>
      <c r="S10" s="31"/>
      <c r="T10" s="31"/>
      <c r="U10" s="31"/>
      <c r="V10" s="35"/>
      <c r="W10" s="31"/>
    </row>
    <row r="11" spans="1:23" ht="38.25" hidden="1" customHeight="1">
      <c r="A11" s="48" t="s">
        <v>31</v>
      </c>
      <c r="B11" s="193"/>
      <c r="C11" s="48" t="s">
        <v>47</v>
      </c>
      <c r="D11" s="48"/>
      <c r="E11" s="48"/>
      <c r="F11" s="48"/>
      <c r="G11" s="48"/>
      <c r="H11" s="37">
        <v>1512.4359999999999</v>
      </c>
      <c r="I11" s="37"/>
      <c r="J11" s="37"/>
      <c r="K11" s="37"/>
      <c r="L11" s="37"/>
      <c r="M11" s="37"/>
      <c r="N11" s="37"/>
      <c r="O11" s="51">
        <f t="shared" si="1"/>
        <v>1512.4359999999999</v>
      </c>
      <c r="P11" s="31"/>
      <c r="Q11" s="31"/>
      <c r="R11" s="31"/>
      <c r="S11" s="31"/>
      <c r="T11" s="31"/>
      <c r="U11" s="31"/>
      <c r="V11" s="35"/>
      <c r="W11" s="31"/>
    </row>
    <row r="12" spans="1:23" ht="38.25" hidden="1" customHeight="1">
      <c r="A12" s="48" t="s">
        <v>104</v>
      </c>
      <c r="B12" s="63"/>
      <c r="C12" s="48" t="s">
        <v>91</v>
      </c>
      <c r="D12" s="48"/>
      <c r="E12" s="48"/>
      <c r="F12" s="48"/>
      <c r="G12" s="48"/>
      <c r="H12" s="37">
        <v>2411.9639999999999</v>
      </c>
      <c r="I12" s="37"/>
      <c r="J12" s="37"/>
      <c r="K12" s="37"/>
      <c r="L12" s="37"/>
      <c r="M12" s="37"/>
      <c r="N12" s="37"/>
      <c r="O12" s="51">
        <f t="shared" si="1"/>
        <v>2411.9639999999999</v>
      </c>
      <c r="P12" s="31"/>
      <c r="Q12" s="31"/>
      <c r="R12" s="31"/>
      <c r="S12" s="31"/>
      <c r="T12" s="31"/>
      <c r="U12" s="31"/>
      <c r="V12" s="35"/>
      <c r="W12" s="31"/>
    </row>
    <row r="13" spans="1:23" ht="38.25" hidden="1" customHeight="1">
      <c r="A13" s="48" t="s">
        <v>105</v>
      </c>
      <c r="B13" s="63"/>
      <c r="C13" s="69" t="s">
        <v>68</v>
      </c>
      <c r="D13" s="48"/>
      <c r="E13" s="48"/>
      <c r="F13" s="48"/>
      <c r="G13" s="48"/>
      <c r="H13" s="37">
        <v>4466.6000000000004</v>
      </c>
      <c r="I13" s="37"/>
      <c r="J13" s="37"/>
      <c r="K13" s="37"/>
      <c r="L13" s="37"/>
      <c r="M13" s="37"/>
      <c r="N13" s="37"/>
      <c r="O13" s="51">
        <f t="shared" si="1"/>
        <v>4466.6000000000004</v>
      </c>
      <c r="P13" s="31"/>
      <c r="Q13" s="31"/>
      <c r="R13" s="31"/>
      <c r="S13" s="31"/>
      <c r="T13" s="31"/>
      <c r="U13" s="31"/>
      <c r="V13" s="35"/>
      <c r="W13" s="31"/>
    </row>
    <row r="14" spans="1:23" ht="33" hidden="1" customHeight="1">
      <c r="A14" s="197" t="s">
        <v>77</v>
      </c>
      <c r="B14" s="197"/>
      <c r="C14" s="48" t="s">
        <v>44</v>
      </c>
      <c r="D14" s="48"/>
      <c r="E14" s="48"/>
      <c r="F14" s="48"/>
      <c r="G14" s="48"/>
      <c r="H14" s="53">
        <f>SUM(H15:H18)</f>
        <v>44666</v>
      </c>
      <c r="I14" s="53"/>
      <c r="J14" s="53"/>
      <c r="K14" s="53"/>
      <c r="L14" s="53"/>
      <c r="M14" s="53"/>
      <c r="N14" s="53"/>
      <c r="O14" s="51">
        <f t="shared" si="1"/>
        <v>44666</v>
      </c>
      <c r="P14" s="31"/>
      <c r="Q14" s="31"/>
      <c r="R14" s="31"/>
      <c r="S14" s="31"/>
      <c r="T14" s="31"/>
      <c r="U14" s="31"/>
      <c r="V14" s="35"/>
      <c r="W14" s="31"/>
    </row>
    <row r="15" spans="1:23" ht="34.5" hidden="1" customHeight="1">
      <c r="A15" s="197"/>
      <c r="B15" s="197"/>
      <c r="C15" s="48" t="s">
        <v>45</v>
      </c>
      <c r="D15" s="48"/>
      <c r="E15" s="48"/>
      <c r="F15" s="48"/>
      <c r="G15" s="48"/>
      <c r="H15" s="37">
        <f>H10</f>
        <v>36275</v>
      </c>
      <c r="I15" s="37"/>
      <c r="J15" s="37"/>
      <c r="K15" s="37"/>
      <c r="L15" s="37"/>
      <c r="M15" s="37"/>
      <c r="N15" s="37"/>
      <c r="O15" s="51">
        <f t="shared" si="1"/>
        <v>36275</v>
      </c>
    </row>
    <row r="16" spans="1:23" ht="29.25" hidden="1" customHeight="1">
      <c r="A16" s="197"/>
      <c r="B16" s="197"/>
      <c r="C16" s="48" t="s">
        <v>46</v>
      </c>
      <c r="D16" s="48"/>
      <c r="E16" s="48"/>
      <c r="F16" s="48"/>
      <c r="G16" s="48"/>
      <c r="H16" s="37">
        <f>H11</f>
        <v>1512.4359999999999</v>
      </c>
      <c r="I16" s="37"/>
      <c r="J16" s="37"/>
      <c r="K16" s="37"/>
      <c r="L16" s="37"/>
      <c r="M16" s="37"/>
      <c r="N16" s="37"/>
      <c r="O16" s="51">
        <f t="shared" si="1"/>
        <v>1512.4359999999999</v>
      </c>
    </row>
    <row r="17" spans="1:15" ht="51" hidden="1" customHeight="1">
      <c r="A17" s="197"/>
      <c r="B17" s="197"/>
      <c r="C17" s="48" t="s">
        <v>91</v>
      </c>
      <c r="D17" s="48"/>
      <c r="E17" s="48"/>
      <c r="F17" s="48"/>
      <c r="G17" s="48"/>
      <c r="H17" s="37">
        <f>H12</f>
        <v>2411.9639999999999</v>
      </c>
      <c r="I17" s="37"/>
      <c r="J17" s="37"/>
      <c r="K17" s="37"/>
      <c r="L17" s="37"/>
      <c r="M17" s="37"/>
      <c r="N17" s="37"/>
      <c r="O17" s="51">
        <f t="shared" si="1"/>
        <v>2411.9639999999999</v>
      </c>
    </row>
    <row r="18" spans="1:15" ht="29.25" hidden="1" customHeight="1">
      <c r="A18" s="197"/>
      <c r="B18" s="197"/>
      <c r="C18" s="69" t="s">
        <v>68</v>
      </c>
      <c r="D18" s="48"/>
      <c r="E18" s="48"/>
      <c r="F18" s="48"/>
      <c r="G18" s="48"/>
      <c r="H18" s="37">
        <f>H13</f>
        <v>4466.6000000000004</v>
      </c>
      <c r="I18" s="37"/>
      <c r="J18" s="37"/>
      <c r="K18" s="37"/>
      <c r="L18" s="37"/>
      <c r="M18" s="37"/>
      <c r="N18" s="37"/>
      <c r="O18" s="51">
        <f t="shared" si="1"/>
        <v>4466.6000000000004</v>
      </c>
    </row>
    <row r="19" spans="1:15" ht="15.75" hidden="1">
      <c r="A19" s="25"/>
      <c r="B19" s="25"/>
      <c r="C19" s="26"/>
      <c r="D19" s="26"/>
      <c r="E19" s="26"/>
      <c r="F19" s="26"/>
      <c r="G19" s="26"/>
      <c r="H19" s="26"/>
      <c r="I19" s="27"/>
      <c r="J19" s="27"/>
      <c r="K19" s="27"/>
      <c r="L19" s="27"/>
      <c r="M19" s="27"/>
      <c r="N19" s="27"/>
      <c r="O19" s="27"/>
    </row>
    <row r="20" spans="1:15" ht="15.75">
      <c r="A20" s="46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O20" s="50"/>
    </row>
    <row r="21" spans="1:15" ht="27.75" customHeight="1">
      <c r="A21" s="192" t="s">
        <v>147</v>
      </c>
      <c r="B21" s="192" t="s">
        <v>21</v>
      </c>
      <c r="C21" s="192" t="s">
        <v>85</v>
      </c>
      <c r="D21" s="207" t="s">
        <v>95</v>
      </c>
      <c r="E21" s="207"/>
      <c r="F21" s="207"/>
      <c r="G21" s="207"/>
      <c r="H21" s="194" t="s">
        <v>98</v>
      </c>
      <c r="I21" s="195"/>
      <c r="J21" s="195"/>
      <c r="K21" s="195"/>
      <c r="L21" s="195"/>
      <c r="M21" s="195"/>
      <c r="N21" s="195"/>
      <c r="O21" s="196"/>
    </row>
    <row r="22" spans="1:15" ht="30.75" customHeight="1">
      <c r="A22" s="192"/>
      <c r="B22" s="192"/>
      <c r="C22" s="192"/>
      <c r="D22" s="207" t="s">
        <v>96</v>
      </c>
      <c r="E22" s="207"/>
      <c r="F22" s="207"/>
      <c r="G22" s="207"/>
      <c r="H22" s="112" t="s">
        <v>136</v>
      </c>
      <c r="I22" s="112" t="s">
        <v>144</v>
      </c>
      <c r="J22" s="112" t="s">
        <v>145</v>
      </c>
      <c r="K22" s="112" t="s">
        <v>139</v>
      </c>
      <c r="L22" s="112" t="s">
        <v>140</v>
      </c>
      <c r="M22" s="112" t="s">
        <v>141</v>
      </c>
      <c r="N22" s="112" t="s">
        <v>142</v>
      </c>
      <c r="O22" s="112" t="s">
        <v>15</v>
      </c>
    </row>
    <row r="23" spans="1:15" ht="25.5" customHeight="1">
      <c r="A23" s="112">
        <v>1</v>
      </c>
      <c r="B23" s="112">
        <v>2</v>
      </c>
      <c r="C23" s="112">
        <v>2</v>
      </c>
      <c r="D23" s="118">
        <v>3</v>
      </c>
      <c r="E23" s="118">
        <v>4</v>
      </c>
      <c r="F23" s="118">
        <v>5</v>
      </c>
      <c r="G23" s="118">
        <v>6</v>
      </c>
      <c r="H23" s="112">
        <v>7</v>
      </c>
      <c r="I23" s="112">
        <v>8</v>
      </c>
      <c r="J23" s="112">
        <v>9</v>
      </c>
      <c r="K23" s="112">
        <v>10</v>
      </c>
      <c r="L23" s="112">
        <v>11</v>
      </c>
      <c r="M23" s="112">
        <v>12</v>
      </c>
      <c r="N23" s="112">
        <v>13</v>
      </c>
      <c r="O23" s="112">
        <v>14</v>
      </c>
    </row>
    <row r="24" spans="1:15" ht="36" customHeight="1">
      <c r="A24" s="112" t="s">
        <v>1</v>
      </c>
      <c r="B24" s="199" t="s">
        <v>143</v>
      </c>
      <c r="C24" s="200"/>
      <c r="D24" s="200"/>
      <c r="E24" s="200"/>
      <c r="F24" s="200"/>
      <c r="G24" s="200"/>
      <c r="H24" s="200"/>
      <c r="I24" s="200"/>
      <c r="J24" s="200"/>
      <c r="K24" s="200"/>
      <c r="L24" s="200"/>
      <c r="M24" s="200"/>
      <c r="N24" s="200"/>
      <c r="O24" s="201"/>
    </row>
    <row r="25" spans="1:15" ht="36" customHeight="1">
      <c r="A25" s="105" t="s">
        <v>9</v>
      </c>
      <c r="B25" s="66"/>
      <c r="C25" s="205" t="s">
        <v>199</v>
      </c>
      <c r="D25" s="205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6"/>
    </row>
    <row r="26" spans="1:15" ht="25.5" customHeight="1">
      <c r="A26" s="119"/>
      <c r="B26" s="202" t="s">
        <v>74</v>
      </c>
      <c r="C26" s="69" t="s">
        <v>67</v>
      </c>
      <c r="D26" s="77">
        <v>828</v>
      </c>
      <c r="E26" s="77" t="s">
        <v>108</v>
      </c>
      <c r="F26" s="77" t="s">
        <v>109</v>
      </c>
      <c r="G26" s="78">
        <v>500</v>
      </c>
      <c r="H26" s="51">
        <f>H10+H11</f>
        <v>37787.436000000002</v>
      </c>
      <c r="I26" s="51">
        <f t="shared" ref="I26:N26" si="2">I14</f>
        <v>0</v>
      </c>
      <c r="J26" s="51">
        <f>79969.8+10905.2</f>
        <v>90875</v>
      </c>
      <c r="K26" s="51">
        <f t="shared" si="2"/>
        <v>0</v>
      </c>
      <c r="L26" s="51">
        <f t="shared" si="2"/>
        <v>0</v>
      </c>
      <c r="M26" s="51">
        <f t="shared" si="2"/>
        <v>0</v>
      </c>
      <c r="N26" s="51">
        <f t="shared" si="2"/>
        <v>0</v>
      </c>
      <c r="O26" s="51">
        <f>SUM(H26:N26)</f>
        <v>128662.436</v>
      </c>
    </row>
    <row r="27" spans="1:15" ht="31.5">
      <c r="A27" s="119"/>
      <c r="B27" s="203"/>
      <c r="C27" s="69" t="s">
        <v>86</v>
      </c>
      <c r="D27" s="68"/>
      <c r="E27" s="68"/>
      <c r="F27" s="68"/>
      <c r="G27" s="68"/>
      <c r="H27" s="51">
        <f>H10</f>
        <v>36275</v>
      </c>
      <c r="I27" s="51">
        <f>I26</f>
        <v>0</v>
      </c>
      <c r="J27" s="51">
        <v>79969.8</v>
      </c>
      <c r="K27" s="51">
        <f>K26</f>
        <v>0</v>
      </c>
      <c r="L27" s="51">
        <f>L26</f>
        <v>0</v>
      </c>
      <c r="M27" s="51">
        <f t="shared" ref="M27:N27" si="3">M26</f>
        <v>0</v>
      </c>
      <c r="N27" s="51">
        <f t="shared" si="3"/>
        <v>0</v>
      </c>
      <c r="O27" s="51">
        <f>SUM(H27:N27)</f>
        <v>116244.8</v>
      </c>
    </row>
    <row r="28" spans="1:15" ht="47.25">
      <c r="A28" s="119"/>
      <c r="B28" s="203"/>
      <c r="C28" s="69" t="s">
        <v>87</v>
      </c>
      <c r="D28" s="68"/>
      <c r="E28" s="68"/>
      <c r="F28" s="68"/>
      <c r="G28" s="68"/>
      <c r="H28" s="47"/>
      <c r="I28" s="47"/>
      <c r="J28" s="47"/>
      <c r="K28" s="47"/>
      <c r="L28" s="47"/>
      <c r="M28" s="47"/>
      <c r="N28" s="47"/>
      <c r="O28" s="51">
        <f t="shared" ref="O28:O42" si="4">SUM(H28:N28)</f>
        <v>0</v>
      </c>
    </row>
    <row r="29" spans="1:15" ht="29.25" customHeight="1">
      <c r="A29" s="119"/>
      <c r="B29" s="204"/>
      <c r="C29" s="76" t="s">
        <v>88</v>
      </c>
      <c r="D29" s="77">
        <v>828</v>
      </c>
      <c r="E29" s="77" t="s">
        <v>108</v>
      </c>
      <c r="F29" s="77" t="s">
        <v>109</v>
      </c>
      <c r="G29" s="78">
        <v>500</v>
      </c>
      <c r="H29" s="51">
        <f>H10+H11</f>
        <v>37787.436000000002</v>
      </c>
      <c r="I29" s="47"/>
      <c r="J29" s="47"/>
      <c r="K29" s="47"/>
      <c r="L29" s="47"/>
      <c r="M29" s="47"/>
      <c r="N29" s="47"/>
      <c r="O29" s="51">
        <f t="shared" si="4"/>
        <v>37787.436000000002</v>
      </c>
    </row>
    <row r="30" spans="1:15" ht="78" customHeight="1">
      <c r="A30" s="119"/>
      <c r="B30" s="202"/>
      <c r="C30" s="69" t="s">
        <v>89</v>
      </c>
      <c r="D30" s="68"/>
      <c r="E30" s="68"/>
      <c r="F30" s="68"/>
      <c r="G30" s="68"/>
      <c r="H30" s="47"/>
      <c r="I30" s="47"/>
      <c r="J30" s="47"/>
      <c r="K30" s="47"/>
      <c r="L30" s="47"/>
      <c r="M30" s="47"/>
      <c r="N30" s="47"/>
      <c r="O30" s="51">
        <f t="shared" si="4"/>
        <v>0</v>
      </c>
    </row>
    <row r="31" spans="1:15" ht="47.25">
      <c r="A31" s="119"/>
      <c r="B31" s="203"/>
      <c r="C31" s="69" t="s">
        <v>90</v>
      </c>
      <c r="D31" s="67"/>
      <c r="E31" s="67"/>
      <c r="F31" s="67"/>
      <c r="G31" s="67"/>
      <c r="H31" s="47"/>
      <c r="I31" s="47"/>
      <c r="J31" s="47"/>
      <c r="K31" s="47"/>
      <c r="L31" s="47"/>
      <c r="M31" s="47"/>
      <c r="N31" s="47"/>
      <c r="O31" s="51">
        <f t="shared" si="4"/>
        <v>0</v>
      </c>
    </row>
    <row r="32" spans="1:15" ht="23.25" hidden="1" customHeight="1">
      <c r="A32" s="119"/>
      <c r="B32" s="203"/>
      <c r="C32" s="152" t="s">
        <v>217</v>
      </c>
      <c r="D32" s="155"/>
      <c r="E32" s="155"/>
      <c r="F32" s="155"/>
      <c r="G32" s="155"/>
      <c r="H32" s="153">
        <f>H17</f>
        <v>2411.9639999999999</v>
      </c>
      <c r="I32" s="154"/>
      <c r="J32" s="153">
        <v>5653.8</v>
      </c>
      <c r="K32" s="154"/>
      <c r="L32" s="154"/>
      <c r="M32" s="154"/>
      <c r="N32" s="154"/>
      <c r="O32" s="153">
        <f t="shared" si="4"/>
        <v>8065.7640000000001</v>
      </c>
    </row>
    <row r="33" spans="1:15" ht="36.75" customHeight="1">
      <c r="A33" s="119"/>
      <c r="B33" s="203"/>
      <c r="C33" s="69" t="s">
        <v>91</v>
      </c>
      <c r="D33" s="67"/>
      <c r="E33" s="67"/>
      <c r="F33" s="67"/>
      <c r="G33" s="67"/>
      <c r="H33" s="51">
        <f>H29+H32</f>
        <v>40199.4</v>
      </c>
      <c r="I33" s="149"/>
      <c r="J33" s="51">
        <f>J29+J32</f>
        <v>5653.8</v>
      </c>
      <c r="K33" s="149"/>
      <c r="L33" s="149"/>
      <c r="M33" s="149"/>
      <c r="N33" s="149"/>
      <c r="O33" s="51">
        <f>O29+O32</f>
        <v>45853.200000000004</v>
      </c>
    </row>
    <row r="34" spans="1:15" ht="27" customHeight="1">
      <c r="A34" s="119"/>
      <c r="B34" s="204"/>
      <c r="C34" s="69" t="s">
        <v>68</v>
      </c>
      <c r="D34" s="67"/>
      <c r="E34" s="67"/>
      <c r="F34" s="67"/>
      <c r="G34" s="67"/>
      <c r="H34" s="51">
        <f>H18</f>
        <v>4466.6000000000004</v>
      </c>
      <c r="I34" s="47"/>
      <c r="J34" s="51">
        <v>10725.5</v>
      </c>
      <c r="K34" s="47"/>
      <c r="L34" s="47"/>
      <c r="M34" s="47"/>
      <c r="N34" s="47"/>
      <c r="O34" s="51">
        <f t="shared" si="4"/>
        <v>15192.1</v>
      </c>
    </row>
    <row r="35" spans="1:15" ht="33" hidden="1" customHeight="1">
      <c r="A35" s="105" t="s">
        <v>97</v>
      </c>
      <c r="B35" s="72"/>
      <c r="C35" s="69" t="s">
        <v>92</v>
      </c>
      <c r="D35" s="69"/>
      <c r="E35" s="69"/>
      <c r="F35" s="69"/>
      <c r="G35" s="69"/>
      <c r="H35" s="51"/>
      <c r="I35" s="51"/>
      <c r="J35" s="51"/>
      <c r="K35" s="51"/>
      <c r="L35" s="51"/>
      <c r="M35" s="51"/>
      <c r="N35" s="51"/>
      <c r="O35" s="51">
        <f t="shared" si="4"/>
        <v>0</v>
      </c>
    </row>
    <row r="36" spans="1:15" ht="21.75" customHeight="1">
      <c r="A36" s="105"/>
      <c r="B36" s="73"/>
      <c r="C36" s="70" t="s">
        <v>146</v>
      </c>
      <c r="D36" s="70"/>
      <c r="E36" s="70"/>
      <c r="F36" s="70"/>
      <c r="G36" s="70"/>
      <c r="H36" s="51">
        <f>H26+H32+H34</f>
        <v>44666</v>
      </c>
      <c r="I36" s="51"/>
      <c r="J36" s="51">
        <f>J26+J32+J34</f>
        <v>107254.3</v>
      </c>
      <c r="K36" s="51"/>
      <c r="L36" s="51"/>
      <c r="M36" s="51"/>
      <c r="N36" s="51"/>
      <c r="O36" s="51">
        <f t="shared" si="4"/>
        <v>151920.29999999999</v>
      </c>
    </row>
    <row r="37" spans="1:15" ht="20.25" customHeight="1">
      <c r="A37" s="105"/>
      <c r="B37" s="73"/>
      <c r="C37" s="69" t="s">
        <v>93</v>
      </c>
      <c r="D37" s="69"/>
      <c r="E37" s="69"/>
      <c r="F37" s="69"/>
      <c r="G37" s="69"/>
      <c r="H37" s="47"/>
      <c r="I37" s="47"/>
      <c r="J37" s="47"/>
      <c r="K37" s="47"/>
      <c r="L37" s="47"/>
      <c r="M37" s="47"/>
      <c r="N37" s="47"/>
      <c r="O37" s="51">
        <f t="shared" si="4"/>
        <v>0</v>
      </c>
    </row>
    <row r="38" spans="1:15" ht="20.25" customHeight="1">
      <c r="A38" s="105"/>
      <c r="B38" s="73"/>
      <c r="C38" s="69" t="s">
        <v>94</v>
      </c>
      <c r="D38" s="69"/>
      <c r="E38" s="69"/>
      <c r="F38" s="69"/>
      <c r="G38" s="69"/>
      <c r="H38" s="51">
        <f>H26</f>
        <v>37787.436000000002</v>
      </c>
      <c r="I38" s="47"/>
      <c r="J38" s="51">
        <f>J26</f>
        <v>90875</v>
      </c>
      <c r="K38" s="47"/>
      <c r="L38" s="47"/>
      <c r="M38" s="47"/>
      <c r="N38" s="47"/>
      <c r="O38" s="51">
        <f t="shared" si="4"/>
        <v>128662.436</v>
      </c>
    </row>
    <row r="39" spans="1:15" ht="58.5" customHeight="1">
      <c r="A39" s="105"/>
      <c r="B39" s="73"/>
      <c r="C39" s="69" t="s">
        <v>90</v>
      </c>
      <c r="D39" s="69"/>
      <c r="E39" s="69"/>
      <c r="F39" s="69"/>
      <c r="G39" s="69"/>
      <c r="H39" s="47"/>
      <c r="I39" s="47"/>
      <c r="J39" s="129"/>
      <c r="K39" s="47"/>
      <c r="L39" s="47"/>
      <c r="M39" s="47"/>
      <c r="N39" s="47"/>
      <c r="O39" s="51">
        <f t="shared" si="4"/>
        <v>0</v>
      </c>
    </row>
    <row r="40" spans="1:15" ht="39" hidden="1" customHeight="1">
      <c r="A40" s="105"/>
      <c r="B40" s="73"/>
      <c r="C40" s="152" t="s">
        <v>217</v>
      </c>
      <c r="D40" s="152"/>
      <c r="E40" s="152"/>
      <c r="F40" s="152"/>
      <c r="G40" s="152"/>
      <c r="H40" s="153">
        <f>H32</f>
        <v>2411.9639999999999</v>
      </c>
      <c r="I40" s="154"/>
      <c r="J40" s="153">
        <f>J32</f>
        <v>5653.8</v>
      </c>
      <c r="K40" s="154"/>
      <c r="L40" s="154"/>
      <c r="M40" s="154"/>
      <c r="N40" s="154"/>
      <c r="O40" s="153">
        <f t="shared" si="4"/>
        <v>8065.7640000000001</v>
      </c>
    </row>
    <row r="41" spans="1:15" ht="39" customHeight="1">
      <c r="A41" s="149"/>
      <c r="B41" s="73"/>
      <c r="C41" s="69" t="s">
        <v>91</v>
      </c>
      <c r="D41" s="69"/>
      <c r="E41" s="69"/>
      <c r="F41" s="69"/>
      <c r="G41" s="69"/>
      <c r="H41" s="51">
        <f>H38+H40</f>
        <v>40199.4</v>
      </c>
      <c r="I41" s="149"/>
      <c r="J41" s="51">
        <f>J38+J40</f>
        <v>96528.8</v>
      </c>
      <c r="K41" s="149"/>
      <c r="L41" s="149"/>
      <c r="M41" s="149"/>
      <c r="N41" s="149"/>
      <c r="O41" s="51">
        <f>O38+O40</f>
        <v>136728.20000000001</v>
      </c>
    </row>
    <row r="42" spans="1:15" ht="24" customHeight="1">
      <c r="A42" s="105"/>
      <c r="B42" s="74"/>
      <c r="C42" s="69" t="s">
        <v>68</v>
      </c>
      <c r="D42" s="69"/>
      <c r="E42" s="69"/>
      <c r="F42" s="69"/>
      <c r="G42" s="69"/>
      <c r="H42" s="51">
        <f>H34</f>
        <v>4466.6000000000004</v>
      </c>
      <c r="I42" s="47"/>
      <c r="J42" s="51">
        <f>J34</f>
        <v>10725.5</v>
      </c>
      <c r="K42" s="47"/>
      <c r="L42" s="47"/>
      <c r="M42" s="47"/>
      <c r="N42" s="47"/>
      <c r="O42" s="51">
        <f t="shared" si="4"/>
        <v>15192.1</v>
      </c>
    </row>
  </sheetData>
  <mergeCells count="21">
    <mergeCell ref="B24:O24"/>
    <mergeCell ref="B26:B29"/>
    <mergeCell ref="B30:B34"/>
    <mergeCell ref="C25:O25"/>
    <mergeCell ref="A14:B18"/>
    <mergeCell ref="D21:G21"/>
    <mergeCell ref="D22:G22"/>
    <mergeCell ref="C8:O8"/>
    <mergeCell ref="A2:O2"/>
    <mergeCell ref="A3:O3"/>
    <mergeCell ref="A5:A6"/>
    <mergeCell ref="B5:B6"/>
    <mergeCell ref="C5:C6"/>
    <mergeCell ref="H5:O5"/>
    <mergeCell ref="D5:G5"/>
    <mergeCell ref="D6:G6"/>
    <mergeCell ref="B9:B11"/>
    <mergeCell ref="A21:A22"/>
    <mergeCell ref="B21:B22"/>
    <mergeCell ref="C21:C22"/>
    <mergeCell ref="H21:O21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3" firstPageNumber="54" orientation="landscape" useFirstPageNumber="1" r:id="rId1"/>
  <headerFooter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S22"/>
  <sheetViews>
    <sheetView view="pageBreakPreview" zoomScale="80" zoomScaleNormal="110" zoomScaleSheetLayoutView="80" workbookViewId="0">
      <selection activeCell="Q31" sqref="Q31"/>
    </sheetView>
  </sheetViews>
  <sheetFormatPr defaultRowHeight="15"/>
  <cols>
    <col min="1" max="1" width="7.28515625" style="7" bestFit="1" customWidth="1"/>
    <col min="2" max="2" width="41.85546875" style="7" customWidth="1"/>
    <col min="3" max="3" width="9" style="7" customWidth="1"/>
    <col min="4" max="4" width="10.85546875" style="7" customWidth="1"/>
    <col min="5" max="5" width="7.7109375" style="7" customWidth="1"/>
    <col min="6" max="6" width="8.85546875" style="7" customWidth="1"/>
    <col min="7" max="7" width="9.7109375" style="7" customWidth="1"/>
    <col min="8" max="8" width="11.42578125" style="7" customWidth="1"/>
    <col min="9" max="9" width="11.28515625" style="7" customWidth="1"/>
    <col min="10" max="10" width="10.7109375" style="7" customWidth="1"/>
    <col min="11" max="11" width="11.5703125" style="7" customWidth="1"/>
    <col min="12" max="12" width="11.28515625" style="7" customWidth="1"/>
    <col min="13" max="13" width="10.42578125" style="7" customWidth="1"/>
    <col min="14" max="14" width="18.7109375" style="7" customWidth="1"/>
    <col min="15" max="16384" width="9.140625" style="7"/>
  </cols>
  <sheetData>
    <row r="1" spans="1:15" ht="15.75">
      <c r="A1" s="17" t="str">
        <f>HYPERLINK("#Оглавление!A1","Назад в оглавление")</f>
        <v>Назад в оглавление</v>
      </c>
      <c r="B1" s="1"/>
      <c r="C1" s="1"/>
      <c r="D1" s="1"/>
    </row>
    <row r="2" spans="1:15" ht="18.75">
      <c r="A2" s="211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</row>
    <row r="3" spans="1:15" s="15" customFormat="1" ht="45.75" customHeight="1">
      <c r="A3" s="210" t="s">
        <v>214</v>
      </c>
      <c r="B3" s="210"/>
      <c r="C3" s="210"/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0"/>
    </row>
    <row r="4" spans="1:15" s="15" customFormat="1" ht="35.25" customHeight="1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15" s="5" customFormat="1" ht="36" customHeight="1">
      <c r="A5" s="212" t="s">
        <v>149</v>
      </c>
      <c r="B5" s="212" t="s">
        <v>34</v>
      </c>
      <c r="C5" s="213" t="s">
        <v>33</v>
      </c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2" t="s">
        <v>120</v>
      </c>
    </row>
    <row r="6" spans="1:15" s="5" customFormat="1" ht="35.25" customHeight="1">
      <c r="A6" s="212"/>
      <c r="B6" s="212"/>
      <c r="C6" s="120" t="s">
        <v>54</v>
      </c>
      <c r="D6" s="120" t="s">
        <v>55</v>
      </c>
      <c r="E6" s="120" t="s">
        <v>29</v>
      </c>
      <c r="F6" s="120" t="s">
        <v>56</v>
      </c>
      <c r="G6" s="120" t="s">
        <v>10</v>
      </c>
      <c r="H6" s="120" t="s">
        <v>11</v>
      </c>
      <c r="I6" s="120" t="s">
        <v>12</v>
      </c>
      <c r="J6" s="120" t="s">
        <v>57</v>
      </c>
      <c r="K6" s="120" t="s">
        <v>58</v>
      </c>
      <c r="L6" s="120" t="s">
        <v>59</v>
      </c>
      <c r="M6" s="120" t="s">
        <v>60</v>
      </c>
      <c r="N6" s="212"/>
    </row>
    <row r="7" spans="1:15" s="5" customFormat="1" ht="33.75" customHeight="1">
      <c r="A7" s="121">
        <v>1</v>
      </c>
      <c r="B7" s="121">
        <v>2</v>
      </c>
      <c r="C7" s="121">
        <v>3</v>
      </c>
      <c r="D7" s="121">
        <v>4</v>
      </c>
      <c r="E7" s="121">
        <v>5</v>
      </c>
      <c r="F7" s="121">
        <v>6</v>
      </c>
      <c r="G7" s="121">
        <v>7</v>
      </c>
      <c r="H7" s="121">
        <v>8</v>
      </c>
      <c r="I7" s="121">
        <v>9</v>
      </c>
      <c r="J7" s="121">
        <v>10</v>
      </c>
      <c r="K7" s="121">
        <v>11</v>
      </c>
      <c r="L7" s="121">
        <v>12</v>
      </c>
      <c r="M7" s="121">
        <v>13</v>
      </c>
      <c r="N7" s="121">
        <v>14</v>
      </c>
    </row>
    <row r="8" spans="1:15" s="5" customFormat="1" ht="51.75" customHeight="1">
      <c r="A8" s="121" t="s">
        <v>1</v>
      </c>
      <c r="B8" s="214" t="s">
        <v>148</v>
      </c>
      <c r="C8" s="215"/>
      <c r="D8" s="215"/>
      <c r="E8" s="215"/>
      <c r="F8" s="215"/>
      <c r="G8" s="215"/>
      <c r="H8" s="215"/>
      <c r="I8" s="215"/>
      <c r="J8" s="215"/>
      <c r="K8" s="215"/>
      <c r="L8" s="215"/>
      <c r="M8" s="215"/>
      <c r="N8" s="216"/>
    </row>
    <row r="9" spans="1:15" s="5" customFormat="1" ht="107.25" customHeight="1">
      <c r="A9" s="109" t="s">
        <v>19</v>
      </c>
      <c r="B9" s="133" t="s">
        <v>201</v>
      </c>
      <c r="C9" s="61" t="s">
        <v>66</v>
      </c>
      <c r="D9" s="61" t="s">
        <v>66</v>
      </c>
      <c r="E9" s="61" t="s">
        <v>66</v>
      </c>
      <c r="F9" s="61" t="s">
        <v>66</v>
      </c>
      <c r="G9" s="37">
        <v>7387.9</v>
      </c>
      <c r="H9" s="53">
        <f>18469.8+7387.9</f>
        <v>25857.699999999997</v>
      </c>
      <c r="I9" s="37">
        <f>18808.3+25857.7</f>
        <v>44666</v>
      </c>
      <c r="J9" s="37">
        <f>18808.3+25857.7</f>
        <v>44666</v>
      </c>
      <c r="K9" s="53">
        <f>J9</f>
        <v>44666</v>
      </c>
      <c r="L9" s="53">
        <f>K9</f>
        <v>44666</v>
      </c>
      <c r="M9" s="53">
        <f>L9</f>
        <v>44666</v>
      </c>
      <c r="N9" s="53">
        <f>M9</f>
        <v>44666</v>
      </c>
    </row>
    <row r="10" spans="1:15" s="46" customFormat="1" ht="48" hidden="1" customHeight="1">
      <c r="A10" s="58" t="s">
        <v>73</v>
      </c>
      <c r="B10" s="16" t="s">
        <v>70</v>
      </c>
      <c r="C10" s="54"/>
      <c r="D10" s="54"/>
      <c r="E10" s="54"/>
      <c r="F10" s="54"/>
      <c r="G10" s="52"/>
      <c r="H10" s="52"/>
      <c r="I10" s="52"/>
      <c r="J10" s="52"/>
      <c r="K10" s="52"/>
      <c r="L10" s="52"/>
      <c r="M10" s="52"/>
      <c r="N10" s="53">
        <f>M10</f>
        <v>0</v>
      </c>
    </row>
    <row r="11" spans="1:15" s="5" customFormat="1" ht="43.5" hidden="1" customHeight="1">
      <c r="A11" s="208" t="s">
        <v>32</v>
      </c>
      <c r="B11" s="209"/>
      <c r="C11" s="45" t="s">
        <v>66</v>
      </c>
      <c r="D11" s="45" t="s">
        <v>66</v>
      </c>
      <c r="E11" s="45" t="s">
        <v>66</v>
      </c>
      <c r="F11" s="45" t="s">
        <v>66</v>
      </c>
      <c r="G11" s="59" t="s">
        <v>66</v>
      </c>
      <c r="H11" s="59" t="s">
        <v>66</v>
      </c>
      <c r="I11" s="56">
        <f t="shared" ref="I11:N11" si="0">SUM(I9:I10)</f>
        <v>44666</v>
      </c>
      <c r="J11" s="56">
        <f t="shared" si="0"/>
        <v>44666</v>
      </c>
      <c r="K11" s="56">
        <f t="shared" si="0"/>
        <v>44666</v>
      </c>
      <c r="L11" s="56">
        <f t="shared" si="0"/>
        <v>44666</v>
      </c>
      <c r="M11" s="56">
        <f t="shared" si="0"/>
        <v>44666</v>
      </c>
      <c r="N11" s="57">
        <f t="shared" si="0"/>
        <v>44666</v>
      </c>
    </row>
    <row r="12" spans="1:15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 s="36"/>
    </row>
    <row r="13" spans="1:15">
      <c r="A13" s="20"/>
      <c r="B13"/>
      <c r="C13"/>
      <c r="D13"/>
      <c r="E13"/>
      <c r="F13"/>
      <c r="G13"/>
      <c r="H13"/>
      <c r="I13"/>
      <c r="J13"/>
      <c r="K13"/>
      <c r="L13"/>
      <c r="M13"/>
      <c r="N13"/>
      <c r="O13" s="36"/>
    </row>
    <row r="22" spans="19:19">
      <c r="S22" s="7" t="s">
        <v>121</v>
      </c>
    </row>
  </sheetData>
  <mergeCells count="8">
    <mergeCell ref="A11:B11"/>
    <mergeCell ref="A3:N3"/>
    <mergeCell ref="A2:N2"/>
    <mergeCell ref="B5:B6"/>
    <mergeCell ref="C5:M5"/>
    <mergeCell ref="A5:A6"/>
    <mergeCell ref="N5:N6"/>
    <mergeCell ref="B8:N8"/>
  </mergeCells>
  <printOptions horizontalCentered="1"/>
  <pageMargins left="0.59055118110236227" right="0.59055118110236227" top="1.1811023622047245" bottom="0.59055118110236227" header="0.31496062992125984" footer="0.31496062992125984"/>
  <pageSetup paperSize="9" scale="74" firstPageNumber="55" orientation="landscape" useFirstPageNumber="1" r:id="rId1"/>
  <headerFooter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U60"/>
  <sheetViews>
    <sheetView tabSelected="1" view="pageBreakPreview" zoomScale="80" zoomScaleNormal="75" zoomScaleSheetLayoutView="80" workbookViewId="0">
      <selection activeCell="C65" sqref="C65"/>
    </sheetView>
  </sheetViews>
  <sheetFormatPr defaultRowHeight="15"/>
  <cols>
    <col min="1" max="1" width="11.42578125" style="7" customWidth="1"/>
    <col min="2" max="2" width="62.7109375" style="7" customWidth="1"/>
    <col min="3" max="3" width="12.140625" style="7" customWidth="1"/>
    <col min="4" max="4" width="15.140625" style="7" customWidth="1"/>
    <col min="5" max="5" width="18.42578125" style="7" customWidth="1"/>
    <col min="6" max="6" width="14.7109375" style="7" customWidth="1"/>
    <col min="7" max="7" width="21.28515625" style="7" customWidth="1"/>
    <col min="8" max="8" width="20.85546875" style="7" customWidth="1"/>
    <col min="9" max="9" width="15.28515625" style="7" customWidth="1"/>
    <col min="10" max="10" width="13.85546875" style="7" customWidth="1"/>
    <col min="11" max="11" width="17.42578125" style="7" customWidth="1"/>
    <col min="12" max="12" width="26.28515625" style="7" customWidth="1"/>
    <col min="13" max="13" width="20.140625" style="7" hidden="1" customWidth="1"/>
    <col min="14" max="15" width="9.140625" style="7"/>
    <col min="16" max="16" width="9.85546875" style="7" bestFit="1" customWidth="1"/>
    <col min="17" max="16384" width="9.140625" style="7"/>
  </cols>
  <sheetData>
    <row r="1" spans="1:19" ht="138" customHeight="1">
      <c r="A1" s="21"/>
      <c r="B1" s="18"/>
      <c r="C1" s="1"/>
      <c r="D1" s="1"/>
      <c r="H1" s="220"/>
      <c r="I1" s="220"/>
      <c r="J1" s="220"/>
      <c r="K1" s="221" t="s">
        <v>216</v>
      </c>
      <c r="L1" s="221"/>
      <c r="M1" s="221"/>
    </row>
    <row r="2" spans="1:19" s="15" customFormat="1" ht="37.5" customHeight="1">
      <c r="A2" s="217" t="s">
        <v>215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9" s="15" customFormat="1" ht="21.75" customHeight="1">
      <c r="A3" s="38"/>
      <c r="B3" s="38"/>
      <c r="C3" s="38"/>
      <c r="D3" s="38"/>
      <c r="E3" s="38"/>
      <c r="F3" s="38"/>
      <c r="G3" s="38"/>
      <c r="H3" s="39"/>
      <c r="I3" s="38"/>
      <c r="J3" s="38"/>
      <c r="K3" s="38"/>
      <c r="L3" s="38"/>
      <c r="M3" s="38"/>
    </row>
    <row r="4" spans="1:19" s="15" customFormat="1" ht="33" customHeight="1">
      <c r="A4" s="218" t="s">
        <v>0</v>
      </c>
      <c r="B4" s="218" t="s">
        <v>99</v>
      </c>
      <c r="C4" s="185" t="s">
        <v>14</v>
      </c>
      <c r="D4" s="185"/>
      <c r="E4" s="185" t="s">
        <v>42</v>
      </c>
      <c r="F4" s="185"/>
      <c r="G4" s="185" t="s">
        <v>41</v>
      </c>
      <c r="H4" s="218" t="s">
        <v>152</v>
      </c>
      <c r="I4" s="185" t="s">
        <v>23</v>
      </c>
      <c r="J4" s="185"/>
      <c r="K4" s="218" t="s">
        <v>40</v>
      </c>
      <c r="L4" s="185" t="s">
        <v>100</v>
      </c>
      <c r="M4" s="219" t="s">
        <v>79</v>
      </c>
    </row>
    <row r="5" spans="1:19" s="15" customFormat="1" ht="74.25" customHeight="1">
      <c r="A5" s="218"/>
      <c r="B5" s="218"/>
      <c r="C5" s="122" t="s">
        <v>39</v>
      </c>
      <c r="D5" s="122" t="s">
        <v>38</v>
      </c>
      <c r="E5" s="122" t="s">
        <v>151</v>
      </c>
      <c r="F5" s="130" t="s">
        <v>191</v>
      </c>
      <c r="G5" s="185"/>
      <c r="H5" s="218"/>
      <c r="I5" s="151" t="s">
        <v>222</v>
      </c>
      <c r="J5" s="151" t="s">
        <v>7</v>
      </c>
      <c r="K5" s="218"/>
      <c r="L5" s="185"/>
      <c r="M5" s="219"/>
    </row>
    <row r="6" spans="1:19" s="15" customFormat="1" ht="23.25" customHeight="1">
      <c r="A6" s="122">
        <v>1</v>
      </c>
      <c r="B6" s="122">
        <v>2</v>
      </c>
      <c r="C6" s="122">
        <v>3</v>
      </c>
      <c r="D6" s="122">
        <v>4</v>
      </c>
      <c r="E6" s="122">
        <v>5</v>
      </c>
      <c r="F6" s="122">
        <v>6</v>
      </c>
      <c r="G6" s="122">
        <v>7</v>
      </c>
      <c r="H6" s="123">
        <v>8</v>
      </c>
      <c r="I6" s="123">
        <v>9</v>
      </c>
      <c r="J6" s="123">
        <v>10</v>
      </c>
      <c r="K6" s="123">
        <v>11</v>
      </c>
      <c r="L6" s="123">
        <v>12</v>
      </c>
      <c r="M6" s="11">
        <v>13</v>
      </c>
    </row>
    <row r="7" spans="1:19" s="15" customFormat="1" ht="51" customHeight="1">
      <c r="A7" s="122" t="s">
        <v>1</v>
      </c>
      <c r="B7" s="225" t="s">
        <v>150</v>
      </c>
      <c r="C7" s="226"/>
      <c r="D7" s="226"/>
      <c r="E7" s="226"/>
      <c r="F7" s="226"/>
      <c r="G7" s="226"/>
      <c r="H7" s="226"/>
      <c r="I7" s="226"/>
      <c r="J7" s="226"/>
      <c r="K7" s="226"/>
      <c r="L7" s="227"/>
      <c r="M7" s="87"/>
    </row>
    <row r="8" spans="1:19" s="15" customFormat="1" ht="80.25" hidden="1" customHeight="1">
      <c r="A8" s="93" t="s">
        <v>13</v>
      </c>
      <c r="B8" s="94" t="s">
        <v>37</v>
      </c>
      <c r="C8" s="93"/>
      <c r="D8" s="93"/>
      <c r="E8" s="93" t="s">
        <v>22</v>
      </c>
      <c r="F8" s="93" t="s">
        <v>22</v>
      </c>
      <c r="G8" s="93"/>
      <c r="H8" s="93"/>
      <c r="I8" s="93"/>
      <c r="J8" s="93"/>
      <c r="K8" s="93"/>
      <c r="L8" s="93"/>
      <c r="M8" s="79"/>
    </row>
    <row r="9" spans="1:19" s="15" customFormat="1" ht="77.25" hidden="1" customHeight="1">
      <c r="A9" s="93" t="s">
        <v>36</v>
      </c>
      <c r="B9" s="94" t="s">
        <v>35</v>
      </c>
      <c r="C9" s="93" t="s">
        <v>22</v>
      </c>
      <c r="D9" s="93"/>
      <c r="E9" s="93" t="s">
        <v>22</v>
      </c>
      <c r="F9" s="93" t="s">
        <v>22</v>
      </c>
      <c r="G9" s="93"/>
      <c r="H9" s="93" t="s">
        <v>22</v>
      </c>
      <c r="I9" s="93" t="s">
        <v>22</v>
      </c>
      <c r="J9" s="93" t="s">
        <v>22</v>
      </c>
      <c r="K9" s="93" t="s">
        <v>22</v>
      </c>
      <c r="L9" s="93"/>
      <c r="M9" s="79"/>
    </row>
    <row r="10" spans="1:19" s="15" customFormat="1" ht="66.75" customHeight="1">
      <c r="A10" s="93" t="s">
        <v>9</v>
      </c>
      <c r="B10" s="132" t="s">
        <v>200</v>
      </c>
      <c r="C10" s="104">
        <v>2024</v>
      </c>
      <c r="D10" s="104">
        <v>2024</v>
      </c>
      <c r="E10" s="93" t="s">
        <v>22</v>
      </c>
      <c r="F10" s="93" t="s">
        <v>22</v>
      </c>
      <c r="G10" s="222" t="s">
        <v>48</v>
      </c>
      <c r="H10" s="93" t="s">
        <v>22</v>
      </c>
      <c r="I10" s="93" t="s">
        <v>22</v>
      </c>
      <c r="J10" s="93" t="s">
        <v>22</v>
      </c>
      <c r="K10" s="93" t="s">
        <v>22</v>
      </c>
      <c r="L10" s="93" t="s">
        <v>22</v>
      </c>
      <c r="M10" s="12"/>
      <c r="O10" s="15" t="s">
        <v>115</v>
      </c>
      <c r="S10" s="15" t="s">
        <v>115</v>
      </c>
    </row>
    <row r="11" spans="1:19" s="15" customFormat="1" ht="65.25" customHeight="1">
      <c r="A11" s="93" t="s">
        <v>13</v>
      </c>
      <c r="B11" s="95" t="s">
        <v>196</v>
      </c>
      <c r="C11" s="128">
        <v>2024</v>
      </c>
      <c r="D11" s="128">
        <v>2024</v>
      </c>
      <c r="E11" s="104" t="s">
        <v>22</v>
      </c>
      <c r="F11" s="104" t="s">
        <v>22</v>
      </c>
      <c r="G11" s="223"/>
      <c r="H11" s="128" t="s">
        <v>22</v>
      </c>
      <c r="I11" s="128" t="s">
        <v>52</v>
      </c>
      <c r="J11" s="128">
        <v>4.3860000000000001</v>
      </c>
      <c r="K11" s="96">
        <v>44666</v>
      </c>
      <c r="L11" s="93" t="s">
        <v>22</v>
      </c>
      <c r="M11" s="12"/>
    </row>
    <row r="12" spans="1:19" s="15" customFormat="1" ht="67.5" customHeight="1">
      <c r="A12" s="94" t="s">
        <v>36</v>
      </c>
      <c r="B12" s="97" t="s">
        <v>194</v>
      </c>
      <c r="C12" s="93" t="s">
        <v>22</v>
      </c>
      <c r="D12" s="98">
        <v>45383</v>
      </c>
      <c r="E12" s="93" t="s">
        <v>22</v>
      </c>
      <c r="F12" s="93" t="s">
        <v>22</v>
      </c>
      <c r="G12" s="223"/>
      <c r="H12" s="93" t="s">
        <v>22</v>
      </c>
      <c r="I12" s="93" t="s">
        <v>22</v>
      </c>
      <c r="J12" s="93" t="s">
        <v>22</v>
      </c>
      <c r="K12" s="93" t="s">
        <v>22</v>
      </c>
      <c r="L12" s="104" t="s">
        <v>153</v>
      </c>
      <c r="M12" s="12"/>
      <c r="S12" s="15" t="s">
        <v>121</v>
      </c>
    </row>
    <row r="13" spans="1:19" s="15" customFormat="1" ht="63.75" customHeight="1">
      <c r="A13" s="94" t="s">
        <v>61</v>
      </c>
      <c r="B13" s="94" t="s">
        <v>118</v>
      </c>
      <c r="C13" s="93" t="s">
        <v>22</v>
      </c>
      <c r="D13" s="27"/>
      <c r="E13" s="93" t="s">
        <v>22</v>
      </c>
      <c r="F13" s="93" t="s">
        <v>22</v>
      </c>
      <c r="G13" s="223"/>
      <c r="H13" s="93" t="s">
        <v>22</v>
      </c>
      <c r="I13" s="93" t="s">
        <v>22</v>
      </c>
      <c r="J13" s="93" t="s">
        <v>22</v>
      </c>
      <c r="K13" s="93" t="s">
        <v>22</v>
      </c>
      <c r="L13" s="104" t="s">
        <v>153</v>
      </c>
      <c r="M13" s="12"/>
      <c r="P13" s="15" t="s">
        <v>123</v>
      </c>
      <c r="R13" s="101" t="s">
        <v>123</v>
      </c>
    </row>
    <row r="14" spans="1:19" s="15" customFormat="1" ht="38.25" customHeight="1">
      <c r="A14" s="94" t="s">
        <v>62</v>
      </c>
      <c r="B14" s="94" t="s">
        <v>223</v>
      </c>
      <c r="C14" s="93" t="s">
        <v>22</v>
      </c>
      <c r="D14" s="98">
        <v>45444</v>
      </c>
      <c r="E14" s="93" t="s">
        <v>22</v>
      </c>
      <c r="F14" s="93" t="s">
        <v>22</v>
      </c>
      <c r="G14" s="223"/>
      <c r="H14" s="93" t="s">
        <v>22</v>
      </c>
      <c r="I14" s="93" t="s">
        <v>22</v>
      </c>
      <c r="J14" s="93" t="s">
        <v>22</v>
      </c>
      <c r="K14" s="93" t="s">
        <v>22</v>
      </c>
      <c r="L14" s="99" t="s">
        <v>119</v>
      </c>
      <c r="M14" s="12"/>
      <c r="Q14" s="15" t="s">
        <v>115</v>
      </c>
    </row>
    <row r="15" spans="1:19" s="15" customFormat="1" ht="44.25" customHeight="1">
      <c r="A15" s="94" t="s">
        <v>63</v>
      </c>
      <c r="B15" s="94" t="s">
        <v>223</v>
      </c>
      <c r="C15" s="93" t="s">
        <v>22</v>
      </c>
      <c r="D15" s="98">
        <v>45536</v>
      </c>
      <c r="E15" s="93" t="s">
        <v>22</v>
      </c>
      <c r="F15" s="93" t="s">
        <v>22</v>
      </c>
      <c r="G15" s="223"/>
      <c r="H15" s="93" t="s">
        <v>22</v>
      </c>
      <c r="I15" s="93" t="s">
        <v>22</v>
      </c>
      <c r="J15" s="93" t="s">
        <v>22</v>
      </c>
      <c r="K15" s="93" t="s">
        <v>22</v>
      </c>
      <c r="L15" s="99" t="s">
        <v>119</v>
      </c>
      <c r="M15" s="12"/>
      <c r="R15" s="15" t="s">
        <v>123</v>
      </c>
      <c r="S15" s="15" t="s">
        <v>123</v>
      </c>
    </row>
    <row r="16" spans="1:19" s="15" customFormat="1" ht="40.5" customHeight="1">
      <c r="A16" s="94" t="s">
        <v>117</v>
      </c>
      <c r="B16" s="94" t="s">
        <v>223</v>
      </c>
      <c r="C16" s="93" t="s">
        <v>22</v>
      </c>
      <c r="D16" s="98">
        <v>45597</v>
      </c>
      <c r="E16" s="93" t="s">
        <v>22</v>
      </c>
      <c r="F16" s="93" t="s">
        <v>22</v>
      </c>
      <c r="G16" s="223"/>
      <c r="H16" s="93" t="s">
        <v>22</v>
      </c>
      <c r="I16" s="93" t="s">
        <v>22</v>
      </c>
      <c r="J16" s="93" t="s">
        <v>22</v>
      </c>
      <c r="K16" s="93" t="s">
        <v>22</v>
      </c>
      <c r="L16" s="99" t="s">
        <v>119</v>
      </c>
      <c r="M16" s="12"/>
    </row>
    <row r="17" spans="1:21" ht="36.75" customHeight="1">
      <c r="A17" s="94" t="s">
        <v>122</v>
      </c>
      <c r="B17" s="94" t="s">
        <v>224</v>
      </c>
      <c r="C17" s="93" t="s">
        <v>22</v>
      </c>
      <c r="D17" s="98">
        <v>45657</v>
      </c>
      <c r="E17" s="93" t="s">
        <v>22</v>
      </c>
      <c r="F17" s="93" t="s">
        <v>22</v>
      </c>
      <c r="G17" s="223"/>
      <c r="H17" s="93" t="s">
        <v>22</v>
      </c>
      <c r="I17" s="93" t="s">
        <v>22</v>
      </c>
      <c r="J17" s="93" t="s">
        <v>22</v>
      </c>
      <c r="K17" s="93" t="s">
        <v>22</v>
      </c>
      <c r="L17" s="100" t="s">
        <v>119</v>
      </c>
      <c r="M17"/>
    </row>
    <row r="18" spans="1:21" ht="60" customHeight="1">
      <c r="A18" s="93" t="s">
        <v>9</v>
      </c>
      <c r="B18" s="127" t="s">
        <v>195</v>
      </c>
      <c r="C18" s="104">
        <v>2026</v>
      </c>
      <c r="D18" s="104">
        <v>2026</v>
      </c>
      <c r="E18" s="93" t="s">
        <v>22</v>
      </c>
      <c r="F18" s="93" t="s">
        <v>22</v>
      </c>
      <c r="G18" s="223"/>
      <c r="H18" s="93" t="s">
        <v>22</v>
      </c>
      <c r="I18" s="93" t="s">
        <v>22</v>
      </c>
      <c r="J18" s="93" t="s">
        <v>22</v>
      </c>
      <c r="K18" s="93" t="s">
        <v>22</v>
      </c>
      <c r="L18" s="93" t="s">
        <v>22</v>
      </c>
    </row>
    <row r="19" spans="1:21" ht="73.5" customHeight="1">
      <c r="A19" s="93" t="s">
        <v>13</v>
      </c>
      <c r="B19" s="95" t="s">
        <v>225</v>
      </c>
      <c r="C19" s="128">
        <v>2026</v>
      </c>
      <c r="D19" s="128">
        <v>2026</v>
      </c>
      <c r="E19" s="104" t="s">
        <v>22</v>
      </c>
      <c r="F19" s="104" t="s">
        <v>22</v>
      </c>
      <c r="G19" s="223"/>
      <c r="H19" s="128" t="s">
        <v>22</v>
      </c>
      <c r="I19" s="128" t="s">
        <v>52</v>
      </c>
      <c r="J19" s="131">
        <v>1.05</v>
      </c>
      <c r="K19" s="96">
        <v>27702.3</v>
      </c>
      <c r="L19" s="93" t="s">
        <v>22</v>
      </c>
      <c r="O19" s="135">
        <f>J19+J26+J33+J40+J47+J54</f>
        <v>3.7320000000000002</v>
      </c>
      <c r="P19" s="136">
        <f>K19+K26+K33+K40+K47+K54</f>
        <v>107254.29999999999</v>
      </c>
    </row>
    <row r="20" spans="1:21" ht="60" customHeight="1">
      <c r="A20" s="94" t="s">
        <v>36</v>
      </c>
      <c r="B20" s="97" t="s">
        <v>194</v>
      </c>
      <c r="C20" s="93" t="s">
        <v>22</v>
      </c>
      <c r="D20" s="98">
        <v>46113</v>
      </c>
      <c r="E20" s="93" t="s">
        <v>22</v>
      </c>
      <c r="F20" s="93" t="s">
        <v>22</v>
      </c>
      <c r="G20" s="224"/>
      <c r="H20" s="93" t="s">
        <v>22</v>
      </c>
      <c r="I20" s="93" t="s">
        <v>22</v>
      </c>
      <c r="J20" s="93" t="s">
        <v>22</v>
      </c>
      <c r="K20" s="93" t="s">
        <v>22</v>
      </c>
      <c r="L20" s="104" t="s">
        <v>153</v>
      </c>
    </row>
    <row r="21" spans="1:21" ht="55.5" customHeight="1">
      <c r="A21" s="94" t="s">
        <v>61</v>
      </c>
      <c r="B21" s="94" t="s">
        <v>118</v>
      </c>
      <c r="C21" s="93" t="s">
        <v>22</v>
      </c>
      <c r="D21" s="27"/>
      <c r="E21" s="93" t="s">
        <v>22</v>
      </c>
      <c r="F21" s="93" t="s">
        <v>22</v>
      </c>
      <c r="G21" s="222" t="s">
        <v>48</v>
      </c>
      <c r="H21" s="93" t="s">
        <v>22</v>
      </c>
      <c r="I21" s="93" t="s">
        <v>22</v>
      </c>
      <c r="J21" s="93" t="s">
        <v>22</v>
      </c>
      <c r="K21" s="93" t="s">
        <v>22</v>
      </c>
      <c r="L21" s="104" t="s">
        <v>153</v>
      </c>
    </row>
    <row r="22" spans="1:21" ht="45" customHeight="1">
      <c r="A22" s="94" t="s">
        <v>62</v>
      </c>
      <c r="B22" s="94" t="s">
        <v>223</v>
      </c>
      <c r="C22" s="93" t="s">
        <v>22</v>
      </c>
      <c r="D22" s="98">
        <v>46174</v>
      </c>
      <c r="E22" s="93" t="s">
        <v>22</v>
      </c>
      <c r="F22" s="93" t="s">
        <v>22</v>
      </c>
      <c r="G22" s="223"/>
      <c r="H22" s="93" t="s">
        <v>22</v>
      </c>
      <c r="I22" s="93" t="s">
        <v>22</v>
      </c>
      <c r="J22" s="93" t="s">
        <v>22</v>
      </c>
      <c r="K22" s="93" t="s">
        <v>22</v>
      </c>
      <c r="L22" s="99" t="s">
        <v>119</v>
      </c>
    </row>
    <row r="23" spans="1:21" ht="50.25" customHeight="1">
      <c r="A23" s="94" t="s">
        <v>63</v>
      </c>
      <c r="B23" s="94" t="s">
        <v>223</v>
      </c>
      <c r="C23" s="93" t="s">
        <v>22</v>
      </c>
      <c r="D23" s="98">
        <v>46266</v>
      </c>
      <c r="E23" s="93" t="s">
        <v>22</v>
      </c>
      <c r="F23" s="93" t="s">
        <v>22</v>
      </c>
      <c r="G23" s="223"/>
      <c r="H23" s="93" t="s">
        <v>22</v>
      </c>
      <c r="I23" s="93" t="s">
        <v>22</v>
      </c>
      <c r="J23" s="93" t="s">
        <v>22</v>
      </c>
      <c r="K23" s="93" t="s">
        <v>22</v>
      </c>
      <c r="L23" s="99" t="s">
        <v>119</v>
      </c>
    </row>
    <row r="24" spans="1:21" ht="45.75" customHeight="1">
      <c r="A24" s="94" t="s">
        <v>117</v>
      </c>
      <c r="B24" s="94" t="s">
        <v>223</v>
      </c>
      <c r="C24" s="93" t="s">
        <v>22</v>
      </c>
      <c r="D24" s="98">
        <v>46327</v>
      </c>
      <c r="E24" s="93" t="s">
        <v>22</v>
      </c>
      <c r="F24" s="93" t="s">
        <v>22</v>
      </c>
      <c r="G24" s="223"/>
      <c r="H24" s="93" t="s">
        <v>22</v>
      </c>
      <c r="I24" s="93" t="s">
        <v>22</v>
      </c>
      <c r="J24" s="93" t="s">
        <v>22</v>
      </c>
      <c r="K24" s="93" t="s">
        <v>22</v>
      </c>
      <c r="L24" s="99" t="s">
        <v>119</v>
      </c>
    </row>
    <row r="25" spans="1:21" ht="43.5" customHeight="1">
      <c r="A25" s="94" t="s">
        <v>122</v>
      </c>
      <c r="B25" s="94" t="s">
        <v>224</v>
      </c>
      <c r="C25" s="93" t="s">
        <v>22</v>
      </c>
      <c r="D25" s="98">
        <v>46387</v>
      </c>
      <c r="E25" s="93" t="s">
        <v>22</v>
      </c>
      <c r="F25" s="93" t="s">
        <v>22</v>
      </c>
      <c r="G25" s="223"/>
      <c r="H25" s="93" t="s">
        <v>22</v>
      </c>
      <c r="I25" s="93" t="s">
        <v>22</v>
      </c>
      <c r="J25" s="93" t="s">
        <v>22</v>
      </c>
      <c r="K25" s="93" t="s">
        <v>22</v>
      </c>
      <c r="L25" s="100" t="s">
        <v>119</v>
      </c>
    </row>
    <row r="26" spans="1:21" ht="82.5" customHeight="1">
      <c r="A26" s="93" t="s">
        <v>31</v>
      </c>
      <c r="B26" s="95" t="s">
        <v>226</v>
      </c>
      <c r="C26" s="128">
        <v>2026</v>
      </c>
      <c r="D26" s="128">
        <v>2026</v>
      </c>
      <c r="E26" s="104" t="s">
        <v>22</v>
      </c>
      <c r="F26" s="104" t="s">
        <v>22</v>
      </c>
      <c r="G26" s="223"/>
      <c r="H26" s="128" t="s">
        <v>22</v>
      </c>
      <c r="I26" s="128" t="s">
        <v>52</v>
      </c>
      <c r="J26" s="128">
        <v>1.4550000000000001</v>
      </c>
      <c r="K26" s="96">
        <v>50326.1</v>
      </c>
      <c r="L26" s="93" t="s">
        <v>22</v>
      </c>
    </row>
    <row r="27" spans="1:21" ht="60" customHeight="1">
      <c r="A27" s="94" t="s">
        <v>159</v>
      </c>
      <c r="B27" s="97" t="s">
        <v>194</v>
      </c>
      <c r="C27" s="93" t="s">
        <v>22</v>
      </c>
      <c r="D27" s="98">
        <v>46113</v>
      </c>
      <c r="E27" s="93" t="s">
        <v>22</v>
      </c>
      <c r="F27" s="93" t="s">
        <v>22</v>
      </c>
      <c r="G27" s="223"/>
      <c r="H27" s="93" t="s">
        <v>22</v>
      </c>
      <c r="I27" s="93" t="s">
        <v>22</v>
      </c>
      <c r="J27" s="93" t="s">
        <v>22</v>
      </c>
      <c r="K27" s="93" t="s">
        <v>22</v>
      </c>
      <c r="L27" s="104" t="s">
        <v>153</v>
      </c>
      <c r="T27" s="7" t="s">
        <v>123</v>
      </c>
    </row>
    <row r="28" spans="1:21" ht="59.25" customHeight="1">
      <c r="A28" s="94" t="s">
        <v>160</v>
      </c>
      <c r="B28" s="94" t="s">
        <v>118</v>
      </c>
      <c r="C28" s="93" t="s">
        <v>22</v>
      </c>
      <c r="D28" s="27"/>
      <c r="E28" s="93" t="s">
        <v>22</v>
      </c>
      <c r="F28" s="93" t="s">
        <v>22</v>
      </c>
      <c r="G28" s="223"/>
      <c r="H28" s="93" t="s">
        <v>22</v>
      </c>
      <c r="I28" s="93" t="s">
        <v>22</v>
      </c>
      <c r="J28" s="93" t="s">
        <v>22</v>
      </c>
      <c r="K28" s="93" t="s">
        <v>22</v>
      </c>
      <c r="L28" s="104" t="s">
        <v>153</v>
      </c>
    </row>
    <row r="29" spans="1:21" ht="49.5" customHeight="1">
      <c r="A29" s="94" t="s">
        <v>161</v>
      </c>
      <c r="B29" s="94" t="s">
        <v>223</v>
      </c>
      <c r="C29" s="93" t="s">
        <v>22</v>
      </c>
      <c r="D29" s="98">
        <v>46174</v>
      </c>
      <c r="E29" s="93" t="s">
        <v>22</v>
      </c>
      <c r="F29" s="93" t="s">
        <v>22</v>
      </c>
      <c r="G29" s="223"/>
      <c r="H29" s="93" t="s">
        <v>22</v>
      </c>
      <c r="I29" s="93" t="s">
        <v>22</v>
      </c>
      <c r="J29" s="93" t="s">
        <v>22</v>
      </c>
      <c r="K29" s="93" t="s">
        <v>22</v>
      </c>
      <c r="L29" s="99" t="s">
        <v>119</v>
      </c>
      <c r="U29" s="7" t="s">
        <v>115</v>
      </c>
    </row>
    <row r="30" spans="1:21" ht="45.75" customHeight="1">
      <c r="A30" s="94" t="s">
        <v>162</v>
      </c>
      <c r="B30" s="94" t="s">
        <v>223</v>
      </c>
      <c r="C30" s="93" t="s">
        <v>22</v>
      </c>
      <c r="D30" s="98">
        <v>46266</v>
      </c>
      <c r="E30" s="93" t="s">
        <v>22</v>
      </c>
      <c r="F30" s="93" t="s">
        <v>22</v>
      </c>
      <c r="G30" s="223"/>
      <c r="H30" s="93" t="s">
        <v>22</v>
      </c>
      <c r="I30" s="93" t="s">
        <v>22</v>
      </c>
      <c r="J30" s="93" t="s">
        <v>22</v>
      </c>
      <c r="K30" s="93" t="s">
        <v>22</v>
      </c>
      <c r="L30" s="99" t="s">
        <v>119</v>
      </c>
    </row>
    <row r="31" spans="1:21" ht="47.25" customHeight="1">
      <c r="A31" s="94" t="s">
        <v>163</v>
      </c>
      <c r="B31" s="94" t="s">
        <v>223</v>
      </c>
      <c r="C31" s="93" t="s">
        <v>22</v>
      </c>
      <c r="D31" s="98">
        <v>46327</v>
      </c>
      <c r="E31" s="93" t="s">
        <v>22</v>
      </c>
      <c r="F31" s="93" t="s">
        <v>22</v>
      </c>
      <c r="G31" s="223"/>
      <c r="H31" s="93" t="s">
        <v>22</v>
      </c>
      <c r="I31" s="93" t="s">
        <v>22</v>
      </c>
      <c r="J31" s="93" t="s">
        <v>22</v>
      </c>
      <c r="K31" s="93" t="s">
        <v>22</v>
      </c>
      <c r="L31" s="99" t="s">
        <v>119</v>
      </c>
    </row>
    <row r="32" spans="1:21" ht="42.75" customHeight="1">
      <c r="A32" s="94" t="s">
        <v>164</v>
      </c>
      <c r="B32" s="94" t="s">
        <v>224</v>
      </c>
      <c r="C32" s="93" t="s">
        <v>22</v>
      </c>
      <c r="D32" s="98">
        <v>46387</v>
      </c>
      <c r="E32" s="93" t="s">
        <v>22</v>
      </c>
      <c r="F32" s="93" t="s">
        <v>22</v>
      </c>
      <c r="G32" s="223"/>
      <c r="H32" s="93" t="s">
        <v>22</v>
      </c>
      <c r="I32" s="93" t="s">
        <v>22</v>
      </c>
      <c r="J32" s="93" t="s">
        <v>22</v>
      </c>
      <c r="K32" s="93" t="s">
        <v>22</v>
      </c>
      <c r="L32" s="100" t="s">
        <v>119</v>
      </c>
      <c r="O32" s="7" t="s">
        <v>123</v>
      </c>
    </row>
    <row r="33" spans="1:19" ht="56.25">
      <c r="A33" s="93" t="s">
        <v>104</v>
      </c>
      <c r="B33" s="95" t="s">
        <v>192</v>
      </c>
      <c r="C33" s="128">
        <v>2026</v>
      </c>
      <c r="D33" s="128">
        <v>2026</v>
      </c>
      <c r="E33" s="104" t="s">
        <v>22</v>
      </c>
      <c r="F33" s="104" t="s">
        <v>22</v>
      </c>
      <c r="G33" s="223"/>
      <c r="H33" s="128" t="s">
        <v>22</v>
      </c>
      <c r="I33" s="128" t="s">
        <v>52</v>
      </c>
      <c r="J33" s="128">
        <v>0.14399999999999999</v>
      </c>
      <c r="K33" s="96">
        <v>3237.4</v>
      </c>
      <c r="L33" s="93" t="s">
        <v>22</v>
      </c>
    </row>
    <row r="34" spans="1:19" ht="64.5" customHeight="1">
      <c r="A34" s="94" t="s">
        <v>165</v>
      </c>
      <c r="B34" s="97" t="s">
        <v>194</v>
      </c>
      <c r="C34" s="93" t="s">
        <v>22</v>
      </c>
      <c r="D34" s="98">
        <v>46113</v>
      </c>
      <c r="E34" s="93" t="s">
        <v>22</v>
      </c>
      <c r="F34" s="93" t="s">
        <v>22</v>
      </c>
      <c r="G34" s="223"/>
      <c r="H34" s="93" t="s">
        <v>22</v>
      </c>
      <c r="I34" s="93" t="s">
        <v>22</v>
      </c>
      <c r="J34" s="93" t="s">
        <v>22</v>
      </c>
      <c r="K34" s="93" t="s">
        <v>22</v>
      </c>
      <c r="L34" s="104" t="s">
        <v>153</v>
      </c>
    </row>
    <row r="35" spans="1:19" ht="56.25" customHeight="1">
      <c r="A35" s="94" t="s">
        <v>166</v>
      </c>
      <c r="B35" s="94" t="s">
        <v>118</v>
      </c>
      <c r="C35" s="93" t="s">
        <v>22</v>
      </c>
      <c r="D35" s="27"/>
      <c r="E35" s="93" t="s">
        <v>22</v>
      </c>
      <c r="F35" s="93" t="s">
        <v>22</v>
      </c>
      <c r="G35" s="223"/>
      <c r="H35" s="93" t="s">
        <v>22</v>
      </c>
      <c r="I35" s="93" t="s">
        <v>22</v>
      </c>
      <c r="J35" s="93" t="s">
        <v>22</v>
      </c>
      <c r="K35" s="93" t="s">
        <v>22</v>
      </c>
      <c r="L35" s="104" t="s">
        <v>153</v>
      </c>
    </row>
    <row r="36" spans="1:19" ht="49.5" customHeight="1">
      <c r="A36" s="94" t="s">
        <v>167</v>
      </c>
      <c r="B36" s="94" t="s">
        <v>223</v>
      </c>
      <c r="C36" s="93" t="s">
        <v>22</v>
      </c>
      <c r="D36" s="98">
        <v>46174</v>
      </c>
      <c r="E36" s="93" t="s">
        <v>22</v>
      </c>
      <c r="F36" s="93" t="s">
        <v>22</v>
      </c>
      <c r="G36" s="224"/>
      <c r="H36" s="93" t="s">
        <v>22</v>
      </c>
      <c r="I36" s="93" t="s">
        <v>22</v>
      </c>
      <c r="J36" s="93" t="s">
        <v>22</v>
      </c>
      <c r="K36" s="93" t="s">
        <v>22</v>
      </c>
      <c r="L36" s="99" t="s">
        <v>119</v>
      </c>
    </row>
    <row r="37" spans="1:19" ht="47.25" customHeight="1">
      <c r="A37" s="94" t="s">
        <v>168</v>
      </c>
      <c r="B37" s="94" t="s">
        <v>223</v>
      </c>
      <c r="C37" s="93" t="s">
        <v>22</v>
      </c>
      <c r="D37" s="98">
        <v>46266</v>
      </c>
      <c r="E37" s="93" t="s">
        <v>22</v>
      </c>
      <c r="F37" s="93" t="s">
        <v>22</v>
      </c>
      <c r="G37" s="222" t="s">
        <v>48</v>
      </c>
      <c r="H37" s="93" t="s">
        <v>22</v>
      </c>
      <c r="I37" s="93" t="s">
        <v>22</v>
      </c>
      <c r="J37" s="93" t="s">
        <v>22</v>
      </c>
      <c r="K37" s="93" t="s">
        <v>22</v>
      </c>
      <c r="L37" s="99" t="s">
        <v>119</v>
      </c>
    </row>
    <row r="38" spans="1:19" ht="47.25" customHeight="1">
      <c r="A38" s="94" t="s">
        <v>169</v>
      </c>
      <c r="B38" s="94" t="s">
        <v>223</v>
      </c>
      <c r="C38" s="93" t="s">
        <v>22</v>
      </c>
      <c r="D38" s="98">
        <v>46327</v>
      </c>
      <c r="E38" s="93" t="s">
        <v>22</v>
      </c>
      <c r="F38" s="93" t="s">
        <v>22</v>
      </c>
      <c r="G38" s="223"/>
      <c r="H38" s="93" t="s">
        <v>22</v>
      </c>
      <c r="I38" s="93" t="s">
        <v>22</v>
      </c>
      <c r="J38" s="93" t="s">
        <v>22</v>
      </c>
      <c r="K38" s="93" t="s">
        <v>22</v>
      </c>
      <c r="L38" s="99" t="s">
        <v>119</v>
      </c>
    </row>
    <row r="39" spans="1:19" ht="42" customHeight="1">
      <c r="A39" s="94" t="s">
        <v>170</v>
      </c>
      <c r="B39" s="94" t="s">
        <v>224</v>
      </c>
      <c r="C39" s="93" t="s">
        <v>22</v>
      </c>
      <c r="D39" s="98">
        <v>46387</v>
      </c>
      <c r="E39" s="93" t="s">
        <v>22</v>
      </c>
      <c r="F39" s="93" t="s">
        <v>22</v>
      </c>
      <c r="G39" s="223"/>
      <c r="H39" s="93" t="s">
        <v>22</v>
      </c>
      <c r="I39" s="93" t="s">
        <v>22</v>
      </c>
      <c r="J39" s="93" t="s">
        <v>22</v>
      </c>
      <c r="K39" s="93" t="s">
        <v>22</v>
      </c>
      <c r="L39" s="100" t="s">
        <v>119</v>
      </c>
    </row>
    <row r="40" spans="1:19" ht="56.25">
      <c r="A40" s="93" t="s">
        <v>105</v>
      </c>
      <c r="B40" s="95" t="s">
        <v>193</v>
      </c>
      <c r="C40" s="128">
        <v>2026</v>
      </c>
      <c r="D40" s="128">
        <v>2026</v>
      </c>
      <c r="E40" s="104" t="s">
        <v>22</v>
      </c>
      <c r="F40" s="104" t="s">
        <v>22</v>
      </c>
      <c r="G40" s="223"/>
      <c r="H40" s="128" t="s">
        <v>22</v>
      </c>
      <c r="I40" s="128" t="s">
        <v>52</v>
      </c>
      <c r="J40" s="128">
        <v>0.46300000000000002</v>
      </c>
      <c r="K40" s="96">
        <v>12082.4</v>
      </c>
      <c r="L40" s="93" t="s">
        <v>22</v>
      </c>
    </row>
    <row r="41" spans="1:19" ht="61.5" customHeight="1">
      <c r="A41" s="94" t="s">
        <v>171</v>
      </c>
      <c r="B41" s="97" t="s">
        <v>194</v>
      </c>
      <c r="C41" s="93" t="s">
        <v>22</v>
      </c>
      <c r="D41" s="98">
        <v>46113</v>
      </c>
      <c r="E41" s="93" t="s">
        <v>22</v>
      </c>
      <c r="F41" s="93" t="s">
        <v>22</v>
      </c>
      <c r="G41" s="223"/>
      <c r="H41" s="93" t="s">
        <v>22</v>
      </c>
      <c r="I41" s="93" t="s">
        <v>22</v>
      </c>
      <c r="J41" s="93" t="s">
        <v>22</v>
      </c>
      <c r="K41" s="93" t="s">
        <v>22</v>
      </c>
      <c r="L41" s="104" t="s">
        <v>153</v>
      </c>
    </row>
    <row r="42" spans="1:19" ht="56.25">
      <c r="A42" s="94" t="s">
        <v>172</v>
      </c>
      <c r="B42" s="94" t="s">
        <v>118</v>
      </c>
      <c r="C42" s="93" t="s">
        <v>22</v>
      </c>
      <c r="D42" s="27"/>
      <c r="E42" s="93" t="s">
        <v>22</v>
      </c>
      <c r="F42" s="93" t="s">
        <v>22</v>
      </c>
      <c r="G42" s="223"/>
      <c r="H42" s="93" t="s">
        <v>22</v>
      </c>
      <c r="I42" s="93" t="s">
        <v>22</v>
      </c>
      <c r="J42" s="93" t="s">
        <v>22</v>
      </c>
      <c r="K42" s="93" t="s">
        <v>22</v>
      </c>
      <c r="L42" s="104" t="s">
        <v>153</v>
      </c>
    </row>
    <row r="43" spans="1:19" ht="45.75" customHeight="1">
      <c r="A43" s="94" t="s">
        <v>173</v>
      </c>
      <c r="B43" s="94" t="s">
        <v>223</v>
      </c>
      <c r="C43" s="93" t="s">
        <v>22</v>
      </c>
      <c r="D43" s="98">
        <v>46174</v>
      </c>
      <c r="E43" s="93" t="s">
        <v>22</v>
      </c>
      <c r="F43" s="93" t="s">
        <v>22</v>
      </c>
      <c r="G43" s="223"/>
      <c r="H43" s="93" t="s">
        <v>22</v>
      </c>
      <c r="I43" s="93" t="s">
        <v>22</v>
      </c>
      <c r="J43" s="93" t="s">
        <v>22</v>
      </c>
      <c r="K43" s="93" t="s">
        <v>22</v>
      </c>
      <c r="L43" s="99" t="s">
        <v>119</v>
      </c>
    </row>
    <row r="44" spans="1:19" ht="39.75" customHeight="1">
      <c r="A44" s="94" t="s">
        <v>174</v>
      </c>
      <c r="B44" s="94" t="s">
        <v>223</v>
      </c>
      <c r="C44" s="93" t="s">
        <v>22</v>
      </c>
      <c r="D44" s="98">
        <v>46266</v>
      </c>
      <c r="E44" s="93" t="s">
        <v>22</v>
      </c>
      <c r="F44" s="93" t="s">
        <v>22</v>
      </c>
      <c r="G44" s="223"/>
      <c r="H44" s="93" t="s">
        <v>22</v>
      </c>
      <c r="I44" s="93" t="s">
        <v>22</v>
      </c>
      <c r="J44" s="93" t="s">
        <v>22</v>
      </c>
      <c r="K44" s="93" t="s">
        <v>22</v>
      </c>
      <c r="L44" s="99" t="s">
        <v>119</v>
      </c>
    </row>
    <row r="45" spans="1:19" ht="46.5" customHeight="1">
      <c r="A45" s="94" t="s">
        <v>175</v>
      </c>
      <c r="B45" s="94" t="s">
        <v>223</v>
      </c>
      <c r="C45" s="93" t="s">
        <v>22</v>
      </c>
      <c r="D45" s="98">
        <v>46327</v>
      </c>
      <c r="E45" s="93" t="s">
        <v>22</v>
      </c>
      <c r="F45" s="93" t="s">
        <v>22</v>
      </c>
      <c r="G45" s="223"/>
      <c r="H45" s="93" t="s">
        <v>22</v>
      </c>
      <c r="I45" s="93" t="s">
        <v>22</v>
      </c>
      <c r="J45" s="93" t="s">
        <v>22</v>
      </c>
      <c r="K45" s="93" t="s">
        <v>22</v>
      </c>
      <c r="L45" s="99" t="s">
        <v>119</v>
      </c>
      <c r="Q45" s="7" t="s">
        <v>103</v>
      </c>
    </row>
    <row r="46" spans="1:19" ht="41.25" customHeight="1">
      <c r="A46" s="94" t="s">
        <v>176</v>
      </c>
      <c r="B46" s="94" t="s">
        <v>224</v>
      </c>
      <c r="C46" s="93" t="s">
        <v>22</v>
      </c>
      <c r="D46" s="98">
        <v>46387</v>
      </c>
      <c r="E46" s="93" t="s">
        <v>22</v>
      </c>
      <c r="F46" s="93" t="s">
        <v>22</v>
      </c>
      <c r="G46" s="223"/>
      <c r="H46" s="93" t="s">
        <v>22</v>
      </c>
      <c r="I46" s="93" t="s">
        <v>22</v>
      </c>
      <c r="J46" s="93" t="s">
        <v>22</v>
      </c>
      <c r="K46" s="93" t="s">
        <v>22</v>
      </c>
      <c r="L46" s="100" t="s">
        <v>119</v>
      </c>
      <c r="P46" s="7" t="s">
        <v>123</v>
      </c>
    </row>
    <row r="47" spans="1:19" ht="78.75" customHeight="1">
      <c r="A47" s="93" t="s">
        <v>177</v>
      </c>
      <c r="B47" s="95" t="s">
        <v>197</v>
      </c>
      <c r="C47" s="128">
        <v>2026</v>
      </c>
      <c r="D47" s="128">
        <v>2026</v>
      </c>
      <c r="E47" s="104" t="s">
        <v>22</v>
      </c>
      <c r="F47" s="104" t="s">
        <v>22</v>
      </c>
      <c r="G47" s="223"/>
      <c r="H47" s="128" t="s">
        <v>22</v>
      </c>
      <c r="I47" s="128" t="s">
        <v>52</v>
      </c>
      <c r="J47" s="128">
        <v>0.5</v>
      </c>
      <c r="K47" s="96">
        <v>11113.6</v>
      </c>
      <c r="L47" s="93" t="s">
        <v>22</v>
      </c>
    </row>
    <row r="48" spans="1:19" ht="63.75" customHeight="1">
      <c r="A48" s="94" t="s">
        <v>178</v>
      </c>
      <c r="B48" s="97" t="s">
        <v>194</v>
      </c>
      <c r="C48" s="93" t="s">
        <v>22</v>
      </c>
      <c r="D48" s="98">
        <v>46113</v>
      </c>
      <c r="E48" s="93" t="s">
        <v>22</v>
      </c>
      <c r="F48" s="93" t="s">
        <v>22</v>
      </c>
      <c r="G48" s="223"/>
      <c r="H48" s="93" t="s">
        <v>22</v>
      </c>
      <c r="I48" s="93" t="s">
        <v>22</v>
      </c>
      <c r="J48" s="93" t="s">
        <v>22</v>
      </c>
      <c r="K48" s="93" t="s">
        <v>22</v>
      </c>
      <c r="L48" s="104" t="s">
        <v>153</v>
      </c>
      <c r="S48" s="7" t="s">
        <v>115</v>
      </c>
    </row>
    <row r="49" spans="1:19" ht="56.25">
      <c r="A49" s="94" t="s">
        <v>179</v>
      </c>
      <c r="B49" s="94" t="s">
        <v>118</v>
      </c>
      <c r="C49" s="93" t="s">
        <v>22</v>
      </c>
      <c r="D49" s="15"/>
      <c r="E49" s="93" t="s">
        <v>22</v>
      </c>
      <c r="F49" s="93" t="s">
        <v>22</v>
      </c>
      <c r="G49" s="223"/>
      <c r="H49" s="93" t="s">
        <v>22</v>
      </c>
      <c r="I49" s="93" t="s">
        <v>22</v>
      </c>
      <c r="J49" s="93" t="s">
        <v>22</v>
      </c>
      <c r="K49" s="93" t="s">
        <v>22</v>
      </c>
      <c r="L49" s="104" t="s">
        <v>153</v>
      </c>
    </row>
    <row r="50" spans="1:19" ht="43.5" customHeight="1">
      <c r="A50" s="94" t="s">
        <v>180</v>
      </c>
      <c r="B50" s="94" t="s">
        <v>223</v>
      </c>
      <c r="C50" s="93" t="s">
        <v>22</v>
      </c>
      <c r="D50" s="98">
        <v>46174</v>
      </c>
      <c r="E50" s="93" t="s">
        <v>22</v>
      </c>
      <c r="F50" s="93" t="s">
        <v>22</v>
      </c>
      <c r="G50" s="223"/>
      <c r="H50" s="93" t="s">
        <v>22</v>
      </c>
      <c r="I50" s="93" t="s">
        <v>22</v>
      </c>
      <c r="J50" s="93" t="s">
        <v>22</v>
      </c>
      <c r="K50" s="93" t="s">
        <v>22</v>
      </c>
      <c r="L50" s="99" t="s">
        <v>119</v>
      </c>
    </row>
    <row r="51" spans="1:19" ht="51" customHeight="1">
      <c r="A51" s="94" t="s">
        <v>181</v>
      </c>
      <c r="B51" s="94" t="s">
        <v>223</v>
      </c>
      <c r="C51" s="93" t="s">
        <v>22</v>
      </c>
      <c r="D51" s="98">
        <v>46266</v>
      </c>
      <c r="E51" s="93" t="s">
        <v>22</v>
      </c>
      <c r="F51" s="93" t="s">
        <v>22</v>
      </c>
      <c r="G51" s="223"/>
      <c r="H51" s="93" t="s">
        <v>22</v>
      </c>
      <c r="I51" s="93" t="s">
        <v>22</v>
      </c>
      <c r="J51" s="93" t="s">
        <v>22</v>
      </c>
      <c r="K51" s="93" t="s">
        <v>22</v>
      </c>
      <c r="L51" s="99" t="s">
        <v>119</v>
      </c>
    </row>
    <row r="52" spans="1:19" ht="46.5" customHeight="1">
      <c r="A52" s="94" t="s">
        <v>182</v>
      </c>
      <c r="B52" s="94" t="s">
        <v>223</v>
      </c>
      <c r="C52" s="93" t="s">
        <v>22</v>
      </c>
      <c r="D52" s="98">
        <v>46327</v>
      </c>
      <c r="E52" s="93" t="s">
        <v>22</v>
      </c>
      <c r="F52" s="93" t="s">
        <v>22</v>
      </c>
      <c r="G52" s="223"/>
      <c r="H52" s="93" t="s">
        <v>22</v>
      </c>
      <c r="I52" s="93" t="s">
        <v>22</v>
      </c>
      <c r="J52" s="93" t="s">
        <v>22</v>
      </c>
      <c r="K52" s="93" t="s">
        <v>22</v>
      </c>
      <c r="L52" s="99" t="s">
        <v>119</v>
      </c>
      <c r="S52" s="7" t="s">
        <v>121</v>
      </c>
    </row>
    <row r="53" spans="1:19" ht="45" customHeight="1">
      <c r="A53" s="94" t="s">
        <v>183</v>
      </c>
      <c r="B53" s="94" t="s">
        <v>224</v>
      </c>
      <c r="C53" s="93" t="s">
        <v>22</v>
      </c>
      <c r="D53" s="98">
        <v>46387</v>
      </c>
      <c r="E53" s="93" t="s">
        <v>22</v>
      </c>
      <c r="F53" s="93" t="s">
        <v>22</v>
      </c>
      <c r="G53" s="224"/>
      <c r="H53" s="93" t="s">
        <v>22</v>
      </c>
      <c r="I53" s="93" t="s">
        <v>22</v>
      </c>
      <c r="J53" s="93" t="s">
        <v>22</v>
      </c>
      <c r="K53" s="93" t="s">
        <v>22</v>
      </c>
      <c r="L53" s="100" t="s">
        <v>119</v>
      </c>
    </row>
    <row r="54" spans="1:19" ht="112.5" customHeight="1">
      <c r="A54" s="93" t="s">
        <v>184</v>
      </c>
      <c r="B54" s="95" t="s">
        <v>227</v>
      </c>
      <c r="C54" s="128">
        <v>2026</v>
      </c>
      <c r="D54" s="128">
        <v>2026</v>
      </c>
      <c r="E54" s="104" t="s">
        <v>22</v>
      </c>
      <c r="F54" s="104" t="s">
        <v>22</v>
      </c>
      <c r="G54" s="222" t="s">
        <v>48</v>
      </c>
      <c r="H54" s="128" t="s">
        <v>22</v>
      </c>
      <c r="I54" s="128" t="s">
        <v>52</v>
      </c>
      <c r="J54" s="128">
        <v>0.12</v>
      </c>
      <c r="K54" s="96">
        <v>2792.5</v>
      </c>
      <c r="L54" s="93" t="s">
        <v>22</v>
      </c>
    </row>
    <row r="55" spans="1:19" ht="66.75" customHeight="1">
      <c r="A55" s="94" t="s">
        <v>185</v>
      </c>
      <c r="B55" s="97" t="s">
        <v>194</v>
      </c>
      <c r="C55" s="93" t="s">
        <v>22</v>
      </c>
      <c r="D55" s="98">
        <v>46113</v>
      </c>
      <c r="E55" s="93" t="s">
        <v>22</v>
      </c>
      <c r="F55" s="93" t="s">
        <v>22</v>
      </c>
      <c r="G55" s="223"/>
      <c r="H55" s="93" t="s">
        <v>22</v>
      </c>
      <c r="I55" s="93" t="s">
        <v>22</v>
      </c>
      <c r="J55" s="93" t="s">
        <v>22</v>
      </c>
      <c r="K55" s="93" t="s">
        <v>22</v>
      </c>
      <c r="L55" s="104" t="s">
        <v>153</v>
      </c>
    </row>
    <row r="56" spans="1:19" ht="56.25">
      <c r="A56" s="94" t="s">
        <v>186</v>
      </c>
      <c r="B56" s="94" t="s">
        <v>118</v>
      </c>
      <c r="C56" s="93" t="s">
        <v>22</v>
      </c>
      <c r="D56" s="15"/>
      <c r="E56" s="93" t="s">
        <v>22</v>
      </c>
      <c r="F56" s="93" t="s">
        <v>22</v>
      </c>
      <c r="G56" s="223"/>
      <c r="H56" s="93" t="s">
        <v>22</v>
      </c>
      <c r="I56" s="93" t="s">
        <v>22</v>
      </c>
      <c r="J56" s="93" t="s">
        <v>22</v>
      </c>
      <c r="K56" s="93" t="s">
        <v>22</v>
      </c>
      <c r="L56" s="104" t="s">
        <v>153</v>
      </c>
    </row>
    <row r="57" spans="1:19" ht="54" customHeight="1">
      <c r="A57" s="94" t="s">
        <v>187</v>
      </c>
      <c r="B57" s="94" t="s">
        <v>223</v>
      </c>
      <c r="C57" s="93" t="s">
        <v>22</v>
      </c>
      <c r="D57" s="98">
        <v>46174</v>
      </c>
      <c r="E57" s="93" t="s">
        <v>22</v>
      </c>
      <c r="F57" s="93" t="s">
        <v>22</v>
      </c>
      <c r="G57" s="223"/>
      <c r="H57" s="93" t="s">
        <v>22</v>
      </c>
      <c r="I57" s="93" t="s">
        <v>22</v>
      </c>
      <c r="J57" s="93" t="s">
        <v>22</v>
      </c>
      <c r="K57" s="93" t="s">
        <v>22</v>
      </c>
      <c r="L57" s="99" t="s">
        <v>119</v>
      </c>
    </row>
    <row r="58" spans="1:19" ht="48.75" customHeight="1">
      <c r="A58" s="94" t="s">
        <v>188</v>
      </c>
      <c r="B58" s="94" t="s">
        <v>223</v>
      </c>
      <c r="C58" s="93" t="s">
        <v>22</v>
      </c>
      <c r="D58" s="98">
        <v>46266</v>
      </c>
      <c r="E58" s="93" t="s">
        <v>22</v>
      </c>
      <c r="F58" s="93" t="s">
        <v>22</v>
      </c>
      <c r="G58" s="223"/>
      <c r="H58" s="93" t="s">
        <v>22</v>
      </c>
      <c r="I58" s="93" t="s">
        <v>22</v>
      </c>
      <c r="J58" s="93" t="s">
        <v>22</v>
      </c>
      <c r="K58" s="93" t="s">
        <v>22</v>
      </c>
      <c r="L58" s="99" t="s">
        <v>119</v>
      </c>
      <c r="R58" s="7" t="s">
        <v>103</v>
      </c>
    </row>
    <row r="59" spans="1:19" ht="48.75" customHeight="1">
      <c r="A59" s="94" t="s">
        <v>189</v>
      </c>
      <c r="B59" s="94" t="s">
        <v>223</v>
      </c>
      <c r="C59" s="93" t="s">
        <v>22</v>
      </c>
      <c r="D59" s="98">
        <v>46327</v>
      </c>
      <c r="E59" s="93" t="s">
        <v>22</v>
      </c>
      <c r="F59" s="93" t="s">
        <v>22</v>
      </c>
      <c r="G59" s="223"/>
      <c r="H59" s="93" t="s">
        <v>22</v>
      </c>
      <c r="I59" s="93" t="s">
        <v>22</v>
      </c>
      <c r="J59" s="93" t="s">
        <v>22</v>
      </c>
      <c r="K59" s="93" t="s">
        <v>22</v>
      </c>
      <c r="L59" s="99" t="s">
        <v>119</v>
      </c>
    </row>
    <row r="60" spans="1:19" ht="42" customHeight="1">
      <c r="A60" s="94" t="s">
        <v>190</v>
      </c>
      <c r="B60" s="94" t="s">
        <v>224</v>
      </c>
      <c r="C60" s="93" t="s">
        <v>22</v>
      </c>
      <c r="D60" s="98">
        <v>46387</v>
      </c>
      <c r="E60" s="93" t="s">
        <v>22</v>
      </c>
      <c r="F60" s="93" t="s">
        <v>22</v>
      </c>
      <c r="G60" s="224"/>
      <c r="H60" s="93" t="s">
        <v>22</v>
      </c>
      <c r="I60" s="93" t="s">
        <v>22</v>
      </c>
      <c r="J60" s="93" t="s">
        <v>22</v>
      </c>
      <c r="K60" s="93" t="s">
        <v>22</v>
      </c>
      <c r="L60" s="100" t="s">
        <v>119</v>
      </c>
    </row>
  </sheetData>
  <mergeCells count="18">
    <mergeCell ref="G10:G20"/>
    <mergeCell ref="G21:G36"/>
    <mergeCell ref="G37:G53"/>
    <mergeCell ref="G54:G60"/>
    <mergeCell ref="B7:L7"/>
    <mergeCell ref="A2:M2"/>
    <mergeCell ref="H4:H5"/>
    <mergeCell ref="L4:L5"/>
    <mergeCell ref="M4:M5"/>
    <mergeCell ref="H1:J1"/>
    <mergeCell ref="A4:A5"/>
    <mergeCell ref="B4:B5"/>
    <mergeCell ref="C4:D4"/>
    <mergeCell ref="E4:F4"/>
    <mergeCell ref="G4:G5"/>
    <mergeCell ref="I4:J4"/>
    <mergeCell ref="K4:K5"/>
    <mergeCell ref="K1:M1"/>
  </mergeCells>
  <printOptions horizontalCentered="1"/>
  <pageMargins left="0.59055118110236227" right="0.39370078740157483" top="0.59055118110236227" bottom="0.39370078740157483" header="0.31496062992125984" footer="0.31496062992125984"/>
  <pageSetup paperSize="9" scale="54" firstPageNumber="56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22</vt:i4>
      </vt:variant>
    </vt:vector>
  </HeadingPairs>
  <TitlesOfParts>
    <vt:vector size="30" baseType="lpstr">
      <vt:lpstr>1.Основные положения РП и ВП</vt:lpstr>
      <vt:lpstr>2. Показатели РП ВП</vt:lpstr>
      <vt:lpstr>3. Показатели РП ВП_по месяцам</vt:lpstr>
      <vt:lpstr>4. Мероприятия РП ВП</vt:lpstr>
      <vt:lpstr>5 Показатели рег пр по МО</vt:lpstr>
      <vt:lpstr>6. Финансовое обеспечение РП ВП</vt:lpstr>
      <vt:lpstr>7. Бюджет РП ВП_по месяцам</vt:lpstr>
      <vt:lpstr>План реализации РП ВП</vt:lpstr>
      <vt:lpstr>'2. Показатели РП ВП'!_bookmark5</vt:lpstr>
      <vt:lpstr>'4. Мероприятия РП ВП'!_ftnref1</vt:lpstr>
      <vt:lpstr>'1.Основные положения РП и ВП'!_ftnref2</vt:lpstr>
      <vt:lpstr>'1.Основные положения РП и ВП'!_ftnref3</vt:lpstr>
      <vt:lpstr>'4. Мероприятия РП ВП'!_ftnref3</vt:lpstr>
      <vt:lpstr>'План реализации РП ВП'!_ftnref4</vt:lpstr>
      <vt:lpstr>'План реализации РП ВП'!_ftnref5</vt:lpstr>
      <vt:lpstr>'План реализации РП ВП'!_ftnref6</vt:lpstr>
      <vt:lpstr>'План реализации РП ВП'!_ftnref7</vt:lpstr>
      <vt:lpstr>'План реализации РП ВП'!_ftnref8</vt:lpstr>
      <vt:lpstr>'План реализации РП ВП'!_Hlk127704986</vt:lpstr>
      <vt:lpstr>'7. Бюджет РП ВП_по месяцам'!_Hlk127716945</vt:lpstr>
      <vt:lpstr>'5 Показатели рег пр по МО'!Заголовки_для_печати</vt:lpstr>
      <vt:lpstr>'План реализации РП ВП'!Заголовки_для_печати</vt:lpstr>
      <vt:lpstr>'1.Основные положения РП и ВП'!Область_печати</vt:lpstr>
      <vt:lpstr>'2. Показатели РП ВП'!Область_печати</vt:lpstr>
      <vt:lpstr>'3. Показатели РП ВП_по месяцам'!Область_печати</vt:lpstr>
      <vt:lpstr>'4. Мероприятия РП ВП'!Область_печати</vt:lpstr>
      <vt:lpstr>'5 Показатели рег пр по МО'!Область_печати</vt:lpstr>
      <vt:lpstr>'6. Финансовое обеспечение РП ВП'!Область_печати</vt:lpstr>
      <vt:lpstr>'7. Бюджет РП ВП_по месяцам'!Область_печати</vt:lpstr>
      <vt:lpstr>'План реализации РП ВП'!Область_печати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Кондакова Анна Юрьевна</dc:creator>
  <cp:lastModifiedBy>plan_otd</cp:lastModifiedBy>
  <cp:lastPrinted>2025-03-17T09:15:34Z</cp:lastPrinted>
  <dcterms:created xsi:type="dcterms:W3CDTF">2023-03-30T13:12:42Z</dcterms:created>
  <dcterms:modified xsi:type="dcterms:W3CDTF">2025-03-17T09:21:40Z</dcterms:modified>
</cp:coreProperties>
</file>